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_说明与权重" sheetId="1" state="visible" r:id="rId3"/>
    <sheet name="1_候选清单" sheetId="2" state="visible" r:id="rId4"/>
    <sheet name="2_打分表" sheetId="3" state="visible" r:id="rId5"/>
    <sheet name="3_排名" sheetId="4" state="visible" r:id="rId6"/>
    <sheet name="4_决策矩阵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<sst xmlns="http://schemas.openxmlformats.org/spreadsheetml/2006/main" count="332" uniqueCount="217">
  <si>
    <r>
      <rPr>
        <b val="true"/>
        <sz val="16"/>
        <color rgb="FF1E3A8A"/>
        <rFont val="Arial"/>
        <family val="0"/>
        <charset val="1"/>
      </rPr>
      <t xml:space="preserve">30 </t>
    </r>
    <r>
      <rPr>
        <b val="true"/>
        <sz val="16"/>
        <color rgb="FF1E3A8A"/>
        <rFont val="Arial Unicode MS"/>
        <family val="2"/>
      </rPr>
      <t xml:space="preserve">处选址打分表 </t>
    </r>
    <r>
      <rPr>
        <b val="true"/>
        <sz val="16"/>
        <color rgb="FF1E3A8A"/>
        <rFont val="Arial"/>
        <family val="0"/>
        <charset val="1"/>
      </rPr>
      <t xml:space="preserve">· </t>
    </r>
    <r>
      <rPr>
        <b val="true"/>
        <sz val="16"/>
        <color rgb="FF1E3A8A"/>
        <rFont val="Arial Unicode MS"/>
        <family val="2"/>
      </rPr>
      <t xml:space="preserve">用法说明</t>
    </r>
  </si>
  <si>
    <t xml:space="preserve">如何用</t>
  </si>
  <si>
    <r>
      <rPr>
        <sz val="11"/>
        <color theme="1"/>
        <rFont val="Calibri"/>
        <family val="2"/>
        <charset val="1"/>
      </rPr>
      <t xml:space="preserve">1. </t>
    </r>
    <r>
      <rPr>
        <sz val="11"/>
        <color theme="1"/>
        <rFont val="Arial Unicode MS"/>
        <family val="2"/>
      </rPr>
      <t xml:space="preserve">实地踩盘前先在 </t>
    </r>
    <r>
      <rPr>
        <sz val="11"/>
        <color theme="1"/>
        <rFont val="Calibri"/>
        <family val="2"/>
        <charset val="1"/>
      </rPr>
      <t xml:space="preserve">1_</t>
    </r>
    <r>
      <rPr>
        <sz val="11"/>
        <color theme="1"/>
        <rFont val="Arial Unicode MS"/>
        <family val="2"/>
      </rPr>
      <t xml:space="preserve">候选清单 浏览全部 </t>
    </r>
    <r>
      <rPr>
        <sz val="11"/>
        <color theme="1"/>
        <rFont val="Calibri"/>
        <family val="2"/>
        <charset val="1"/>
      </rPr>
      <t xml:space="preserve">30 </t>
    </r>
    <r>
      <rPr>
        <sz val="11"/>
        <color theme="1"/>
        <rFont val="Arial Unicode MS"/>
        <family val="2"/>
      </rPr>
      <t xml:space="preserve">处；</t>
    </r>
  </si>
  <si>
    <r>
      <rPr>
        <sz val="11"/>
        <color theme="1"/>
        <rFont val="Calibri"/>
        <family val="2"/>
        <charset val="1"/>
      </rPr>
      <t xml:space="preserve">2. </t>
    </r>
    <r>
      <rPr>
        <sz val="11"/>
        <color theme="1"/>
        <rFont val="Arial Unicode MS"/>
        <family val="2"/>
      </rPr>
      <t xml:space="preserve">每天踩 </t>
    </r>
    <r>
      <rPr>
        <sz val="11"/>
        <color theme="1"/>
        <rFont val="Calibri"/>
        <family val="2"/>
        <charset val="1"/>
      </rPr>
      <t xml:space="preserve">5-8 </t>
    </r>
    <r>
      <rPr>
        <sz val="11"/>
        <color theme="1"/>
        <rFont val="Arial Unicode MS"/>
        <family val="2"/>
      </rPr>
      <t xml:space="preserve">处，回来填 </t>
    </r>
    <r>
      <rPr>
        <sz val="11"/>
        <color theme="1"/>
        <rFont val="Calibri"/>
        <family val="2"/>
        <charset val="1"/>
      </rPr>
      <t xml:space="preserve">2_</t>
    </r>
    <r>
      <rPr>
        <sz val="11"/>
        <color theme="1"/>
        <rFont val="Arial Unicode MS"/>
        <family val="2"/>
      </rPr>
      <t xml:space="preserve">打分表 中蓝色单元格（</t>
    </r>
    <r>
      <rPr>
        <sz val="11"/>
        <color theme="1"/>
        <rFont val="Calibri"/>
        <family val="2"/>
        <charset val="1"/>
      </rPr>
      <t xml:space="preserve">1-10 </t>
    </r>
    <r>
      <rPr>
        <sz val="11"/>
        <color theme="1"/>
        <rFont val="Arial Unicode MS"/>
        <family val="2"/>
      </rPr>
      <t xml:space="preserve">分）；</t>
    </r>
  </si>
  <si>
    <r>
      <rPr>
        <sz val="11"/>
        <color theme="1"/>
        <rFont val="Calibri"/>
        <family val="2"/>
        <charset val="1"/>
      </rPr>
      <t xml:space="preserve">3. 3_</t>
    </r>
    <r>
      <rPr>
        <sz val="11"/>
        <color theme="1"/>
        <rFont val="Arial Unicode MS"/>
        <family val="2"/>
      </rPr>
      <t xml:space="preserve">排名 自动按加权总分排序，最高分即首仓首选。</t>
    </r>
  </si>
  <si>
    <r>
      <rPr>
        <sz val="11"/>
        <color theme="1"/>
        <rFont val="Calibri"/>
        <family val="2"/>
        <charset val="1"/>
      </rPr>
      <t xml:space="preserve">4. 4_</t>
    </r>
    <r>
      <rPr>
        <sz val="11"/>
        <color theme="1"/>
        <rFont val="Arial Unicode MS"/>
        <family val="2"/>
      </rPr>
      <t xml:space="preserve">决策矩阵 给出</t>
    </r>
    <r>
      <rPr>
        <sz val="11"/>
        <color theme="1"/>
        <rFont val="Calibri"/>
        <family val="2"/>
        <charset val="1"/>
      </rPr>
      <t xml:space="preserve">'</t>
    </r>
    <r>
      <rPr>
        <sz val="11"/>
        <color theme="1"/>
        <rFont val="Arial Unicode MS"/>
        <family val="2"/>
      </rPr>
      <t xml:space="preserve">立即签约 </t>
    </r>
    <r>
      <rPr>
        <sz val="11"/>
        <color theme="1"/>
        <rFont val="Calibri"/>
        <family val="2"/>
        <charset val="1"/>
      </rPr>
      <t xml:space="preserve">/ </t>
    </r>
    <r>
      <rPr>
        <sz val="11"/>
        <color theme="1"/>
        <rFont val="Arial Unicode MS"/>
        <family val="2"/>
      </rPr>
      <t xml:space="preserve">复看 </t>
    </r>
    <r>
      <rPr>
        <sz val="11"/>
        <color theme="1"/>
        <rFont val="Calibri"/>
        <family val="2"/>
        <charset val="1"/>
      </rPr>
      <t xml:space="preserve">/ </t>
    </r>
    <r>
      <rPr>
        <sz val="11"/>
        <color theme="1"/>
        <rFont val="Arial Unicode MS"/>
        <family val="2"/>
      </rPr>
      <t xml:space="preserve">弃</t>
    </r>
    <r>
      <rPr>
        <sz val="11"/>
        <color theme="1"/>
        <rFont val="Calibri"/>
        <family val="2"/>
        <charset val="1"/>
      </rPr>
      <t xml:space="preserve">'</t>
    </r>
    <r>
      <rPr>
        <sz val="11"/>
        <color theme="1"/>
        <rFont val="Arial Unicode MS"/>
        <family val="2"/>
      </rPr>
      <t xml:space="preserve">三档结论。</t>
    </r>
  </si>
  <si>
    <t xml:space="preserve">评分量表</t>
  </si>
  <si>
    <r>
      <rPr>
        <sz val="11"/>
        <color theme="1"/>
        <rFont val="Calibri"/>
        <family val="2"/>
        <charset val="1"/>
      </rPr>
      <t xml:space="preserve">1-3=</t>
    </r>
    <r>
      <rPr>
        <sz val="11"/>
        <color theme="1"/>
        <rFont val="Arial Unicode MS"/>
        <family val="2"/>
      </rPr>
      <t xml:space="preserve">很差；</t>
    </r>
    <r>
      <rPr>
        <sz val="11"/>
        <color theme="1"/>
        <rFont val="Calibri"/>
        <family val="2"/>
        <charset val="1"/>
      </rPr>
      <t xml:space="preserve">4-6=</t>
    </r>
    <r>
      <rPr>
        <sz val="11"/>
        <color theme="1"/>
        <rFont val="Arial Unicode MS"/>
        <family val="2"/>
      </rPr>
      <t xml:space="preserve">一般；</t>
    </r>
    <r>
      <rPr>
        <sz val="11"/>
        <color theme="1"/>
        <rFont val="Calibri"/>
        <family val="2"/>
        <charset val="1"/>
      </rPr>
      <t xml:space="preserve">7-8=</t>
    </r>
    <r>
      <rPr>
        <sz val="11"/>
        <color theme="1"/>
        <rFont val="Arial Unicode MS"/>
        <family val="2"/>
      </rPr>
      <t xml:space="preserve">好；</t>
    </r>
    <r>
      <rPr>
        <sz val="11"/>
        <color theme="1"/>
        <rFont val="Calibri"/>
        <family val="2"/>
        <charset val="1"/>
      </rPr>
      <t xml:space="preserve">9-10=</t>
    </r>
    <r>
      <rPr>
        <sz val="11"/>
        <color theme="1"/>
        <rFont val="Arial Unicode MS"/>
        <family val="2"/>
      </rPr>
      <t xml:space="preserve">极佳；不确定填 </t>
    </r>
    <r>
      <rPr>
        <sz val="11"/>
        <color theme="1"/>
        <rFont val="Calibri"/>
        <family val="2"/>
        <charset val="1"/>
      </rPr>
      <t xml:space="preserve">5</t>
    </r>
    <r>
      <rPr>
        <sz val="11"/>
        <color theme="1"/>
        <rFont val="Arial Unicode MS"/>
        <family val="2"/>
      </rPr>
      <t xml:space="preserve">。</t>
    </r>
  </si>
  <si>
    <t xml:space="preserve">权重说明</t>
  </si>
  <si>
    <t xml:space="preserve">见下方权重表，可调整（蓝色单元格）。</t>
  </si>
  <si>
    <r>
      <rPr>
        <b val="true"/>
        <sz val="12"/>
        <color rgb="FF1E40AF"/>
        <rFont val="Arial Unicode MS"/>
        <family val="2"/>
      </rPr>
      <t xml:space="preserve">评分维度与权重（合计应</t>
    </r>
    <r>
      <rPr>
        <b val="true"/>
        <sz val="12"/>
        <color rgb="FF1E40AF"/>
        <rFont val="Cambria"/>
        <family val="0"/>
        <charset val="1"/>
      </rPr>
      <t xml:space="preserve">=100%</t>
    </r>
    <r>
      <rPr>
        <b val="true"/>
        <sz val="12"/>
        <color rgb="FF1E40AF"/>
        <rFont val="Arial Unicode MS"/>
        <family val="2"/>
      </rPr>
      <t xml:space="preserve">）</t>
    </r>
  </si>
  <si>
    <t xml:space="preserve">维度</t>
  </si>
  <si>
    <t xml:space="preserve">权重</t>
  </si>
  <si>
    <t xml:space="preserve">评分含义</t>
  </si>
  <si>
    <r>
      <rPr>
        <b val="true"/>
        <sz val="11"/>
        <color rgb="FFFFFFFF"/>
        <rFont val="Arial Unicode MS"/>
        <family val="2"/>
      </rPr>
      <t xml:space="preserve">判定标准（</t>
    </r>
    <r>
      <rPr>
        <b val="true"/>
        <sz val="11"/>
        <color rgb="FFFFFFFF"/>
        <rFont val="Arial"/>
        <family val="0"/>
        <charset val="1"/>
      </rPr>
      <t xml:space="preserve">1-10</t>
    </r>
    <r>
      <rPr>
        <b val="true"/>
        <sz val="11"/>
        <color rgb="FFFFFFFF"/>
        <rFont val="Arial Unicode MS"/>
        <family val="2"/>
      </rPr>
      <t xml:space="preserve">）</t>
    </r>
  </si>
  <si>
    <t xml:space="preserve">酒店密度</t>
  </si>
  <si>
    <r>
      <rPr>
        <sz val="11"/>
        <rFont val="Arial"/>
        <family val="0"/>
        <charset val="1"/>
      </rPr>
      <t xml:space="preserve">1km </t>
    </r>
    <r>
      <rPr>
        <sz val="11"/>
        <rFont val="Arial Unicode MS"/>
        <family val="2"/>
      </rPr>
      <t xml:space="preserve">床位 </t>
    </r>
    <r>
      <rPr>
        <sz val="11"/>
        <rFont val="Arial"/>
        <family val="0"/>
        <charset val="1"/>
      </rPr>
      <t xml:space="preserve">/ </t>
    </r>
    <r>
      <rPr>
        <sz val="11"/>
        <rFont val="Arial Unicode MS"/>
        <family val="2"/>
      </rPr>
      <t xml:space="preserve">配送半径单量驱动</t>
    </r>
  </si>
  <si>
    <t xml:space="preserve">&lt;500=2 / 500-1500=5 / 1500-2500=7 / &gt;2500=10</t>
  </si>
  <si>
    <t xml:space="preserve">高校师生</t>
  </si>
  <si>
    <r>
      <rPr>
        <sz val="11"/>
        <rFont val="Arial Unicode MS"/>
        <family val="2"/>
      </rPr>
      <t xml:space="preserve">夜单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校园订单核心源</t>
    </r>
  </si>
  <si>
    <t xml:space="preserve">&lt;3k=2 / 3k-8k=5 / 8k-15k=7 / &gt;15k=10</t>
  </si>
  <si>
    <t xml:space="preserve">住宅人口</t>
  </si>
  <si>
    <r>
      <rPr>
        <sz val="11"/>
        <rFont val="Arial Unicode MS"/>
        <family val="2"/>
      </rPr>
      <t xml:space="preserve">白天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夜归补给客流</t>
    </r>
  </si>
  <si>
    <r>
      <rPr>
        <sz val="11"/>
        <rFont val="Arial"/>
        <family val="0"/>
        <charset val="1"/>
      </rPr>
      <t xml:space="preserve">&lt;5k=2 / 5k-1</t>
    </r>
    <r>
      <rPr>
        <sz val="11"/>
        <rFont val="Arial Unicode MS"/>
        <family val="2"/>
      </rPr>
      <t xml:space="preserve">万</t>
    </r>
    <r>
      <rPr>
        <sz val="11"/>
        <rFont val="Arial"/>
        <family val="0"/>
        <charset val="1"/>
      </rPr>
      <t xml:space="preserve">=5 / 1</t>
    </r>
    <r>
      <rPr>
        <sz val="11"/>
        <rFont val="Arial Unicode MS"/>
        <family val="2"/>
      </rPr>
      <t xml:space="preserve">万</t>
    </r>
    <r>
      <rPr>
        <sz val="11"/>
        <rFont val="Arial"/>
        <family val="0"/>
        <charset val="1"/>
      </rPr>
      <t xml:space="preserve">-2</t>
    </r>
    <r>
      <rPr>
        <sz val="11"/>
        <rFont val="Arial Unicode MS"/>
        <family val="2"/>
      </rPr>
      <t xml:space="preserve">万</t>
    </r>
    <r>
      <rPr>
        <sz val="11"/>
        <rFont val="Arial"/>
        <family val="0"/>
        <charset val="1"/>
      </rPr>
      <t xml:space="preserve">=8 / &gt;2</t>
    </r>
    <r>
      <rPr>
        <sz val="11"/>
        <rFont val="Arial Unicode MS"/>
        <family val="2"/>
      </rPr>
      <t xml:space="preserve">万</t>
    </r>
    <r>
      <rPr>
        <sz val="11"/>
        <rFont val="Arial"/>
        <family val="0"/>
        <charset val="1"/>
      </rPr>
      <t xml:space="preserve">=10</t>
    </r>
  </si>
  <si>
    <t xml:space="preserve">月租性价比</t>
  </si>
  <si>
    <r>
      <rPr>
        <sz val="11"/>
        <rFont val="Arial Unicode MS"/>
        <family val="2"/>
      </rPr>
      <t xml:space="preserve">月租 </t>
    </r>
    <r>
      <rPr>
        <sz val="11"/>
        <rFont val="Arial"/>
        <family val="0"/>
        <charset val="1"/>
      </rPr>
      <t xml:space="preserve">÷ </t>
    </r>
    <r>
      <rPr>
        <sz val="11"/>
        <rFont val="Arial Unicode MS"/>
        <family val="2"/>
      </rPr>
      <t xml:space="preserve">预期月 </t>
    </r>
    <r>
      <rPr>
        <sz val="11"/>
        <rFont val="Arial"/>
        <family val="0"/>
        <charset val="1"/>
      </rPr>
      <t xml:space="preserve">GMV ≤ 4% </t>
    </r>
    <r>
      <rPr>
        <sz val="11"/>
        <rFont val="Arial Unicode MS"/>
        <family val="2"/>
      </rPr>
      <t xml:space="preserve">最优</t>
    </r>
  </si>
  <si>
    <t xml:space="preserve">&gt;8%=2 / 5-8%=5 / 3-5%=7 / &lt;3%=10</t>
  </si>
  <si>
    <t xml:space="preserve">骑手取货便利</t>
  </si>
  <si>
    <r>
      <rPr>
        <sz val="11"/>
        <rFont val="Arial Unicode MS"/>
        <family val="2"/>
      </rPr>
      <t xml:space="preserve">楼层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通道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路口</t>
    </r>
  </si>
  <si>
    <r>
      <rPr>
        <sz val="11"/>
        <rFont val="Arial Unicode MS"/>
        <family val="2"/>
      </rPr>
      <t xml:space="preserve">高难</t>
    </r>
    <r>
      <rPr>
        <sz val="11"/>
        <rFont val="Arial"/>
        <family val="0"/>
        <charset val="1"/>
      </rPr>
      <t xml:space="preserve">=2 / </t>
    </r>
    <r>
      <rPr>
        <sz val="11"/>
        <rFont val="Arial Unicode MS"/>
        <family val="2"/>
      </rPr>
      <t xml:space="preserve">中</t>
    </r>
    <r>
      <rPr>
        <sz val="11"/>
        <rFont val="Arial"/>
        <family val="0"/>
        <charset val="1"/>
      </rPr>
      <t xml:space="preserve">=5 / </t>
    </r>
    <r>
      <rPr>
        <sz val="11"/>
        <rFont val="Arial Unicode MS"/>
        <family val="2"/>
      </rPr>
      <t xml:space="preserve">易</t>
    </r>
    <r>
      <rPr>
        <sz val="11"/>
        <rFont val="Arial"/>
        <family val="0"/>
        <charset val="1"/>
      </rPr>
      <t xml:space="preserve">=8 / </t>
    </r>
    <r>
      <rPr>
        <sz val="11"/>
        <rFont val="Arial Unicode MS"/>
        <family val="2"/>
      </rPr>
      <t xml:space="preserve">极易</t>
    </r>
    <r>
      <rPr>
        <sz val="11"/>
        <rFont val="Arial"/>
        <family val="0"/>
        <charset val="1"/>
      </rPr>
      <t xml:space="preserve">=10</t>
    </r>
  </si>
  <si>
    <r>
      <rPr>
        <sz val="11"/>
        <rFont val="Arial Unicode MS"/>
        <family val="2"/>
      </rPr>
      <t xml:space="preserve">夜场 </t>
    </r>
    <r>
      <rPr>
        <sz val="11"/>
        <rFont val="Arial"/>
        <family val="0"/>
        <charset val="1"/>
      </rPr>
      <t xml:space="preserve">/ </t>
    </r>
    <r>
      <rPr>
        <sz val="11"/>
        <rFont val="Arial Unicode MS"/>
        <family val="2"/>
      </rPr>
      <t xml:space="preserve">餐饮邻近</t>
    </r>
  </si>
  <si>
    <r>
      <rPr>
        <sz val="11"/>
        <rFont val="Arial"/>
        <family val="0"/>
        <charset val="1"/>
      </rPr>
      <t xml:space="preserve">21:00-02:00 </t>
    </r>
    <r>
      <rPr>
        <sz val="11"/>
        <rFont val="Arial Unicode MS"/>
        <family val="2"/>
      </rPr>
      <t xml:space="preserve">主峰催化</t>
    </r>
  </si>
  <si>
    <r>
      <rPr>
        <sz val="11"/>
        <rFont val="Arial Unicode MS"/>
        <family val="2"/>
      </rPr>
      <t xml:space="preserve">无</t>
    </r>
    <r>
      <rPr>
        <sz val="11"/>
        <rFont val="Arial"/>
        <family val="0"/>
        <charset val="1"/>
      </rPr>
      <t xml:space="preserve">=2 / </t>
    </r>
    <r>
      <rPr>
        <sz val="11"/>
        <rFont val="Arial Unicode MS"/>
        <family val="2"/>
      </rPr>
      <t xml:space="preserve">远</t>
    </r>
    <r>
      <rPr>
        <sz val="11"/>
        <rFont val="Arial"/>
        <family val="0"/>
        <charset val="1"/>
      </rPr>
      <t xml:space="preserve">=5 / </t>
    </r>
    <r>
      <rPr>
        <sz val="11"/>
        <rFont val="Arial Unicode MS"/>
        <family val="2"/>
      </rPr>
      <t xml:space="preserve">近</t>
    </r>
    <r>
      <rPr>
        <sz val="11"/>
        <rFont val="Arial"/>
        <family val="0"/>
        <charset val="1"/>
      </rPr>
      <t xml:space="preserve">=8 / </t>
    </r>
    <r>
      <rPr>
        <sz val="11"/>
        <rFont val="Arial Unicode MS"/>
        <family val="2"/>
      </rPr>
      <t xml:space="preserve">紧邻</t>
    </r>
    <r>
      <rPr>
        <sz val="11"/>
        <rFont val="Arial"/>
        <family val="0"/>
        <charset val="1"/>
      </rPr>
      <t xml:space="preserve">=10</t>
    </r>
  </si>
  <si>
    <r>
      <rPr>
        <sz val="11"/>
        <rFont val="Arial Unicode MS"/>
        <family val="2"/>
      </rPr>
      <t xml:space="preserve">房东 </t>
    </r>
    <r>
      <rPr>
        <sz val="11"/>
        <rFont val="Arial"/>
        <family val="0"/>
        <charset val="1"/>
      </rPr>
      <t xml:space="preserve">/ </t>
    </r>
    <r>
      <rPr>
        <sz val="11"/>
        <rFont val="Arial Unicode MS"/>
        <family val="2"/>
      </rPr>
      <t xml:space="preserve">物业合规</t>
    </r>
  </si>
  <si>
    <r>
      <rPr>
        <sz val="11"/>
        <rFont val="Arial Unicode MS"/>
        <family val="2"/>
      </rPr>
      <t xml:space="preserve">接受经营范围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营业时间</t>
    </r>
  </si>
  <si>
    <r>
      <rPr>
        <sz val="11"/>
        <rFont val="Arial Unicode MS"/>
        <family val="2"/>
      </rPr>
      <t xml:space="preserve">拒</t>
    </r>
    <r>
      <rPr>
        <sz val="11"/>
        <rFont val="Arial"/>
        <family val="0"/>
        <charset val="1"/>
      </rPr>
      <t xml:space="preserve">=1 / </t>
    </r>
    <r>
      <rPr>
        <sz val="11"/>
        <rFont val="Arial Unicode MS"/>
        <family val="2"/>
      </rPr>
      <t xml:space="preserve">勉强</t>
    </r>
    <r>
      <rPr>
        <sz val="11"/>
        <rFont val="Arial"/>
        <family val="0"/>
        <charset val="1"/>
      </rPr>
      <t xml:space="preserve">=4 / OK=7 / </t>
    </r>
    <r>
      <rPr>
        <sz val="11"/>
        <rFont val="Arial Unicode MS"/>
        <family val="2"/>
      </rPr>
      <t xml:space="preserve">完全支持</t>
    </r>
    <r>
      <rPr>
        <sz val="11"/>
        <rFont val="Arial"/>
        <family val="0"/>
        <charset val="1"/>
      </rPr>
      <t xml:space="preserve">=10</t>
    </r>
  </si>
  <si>
    <t xml:space="preserve">竞品稀疏度</t>
  </si>
  <si>
    <r>
      <rPr>
        <sz val="11"/>
        <rFont val="Arial"/>
        <family val="0"/>
        <charset val="1"/>
      </rPr>
      <t xml:space="preserve">1km </t>
    </r>
    <r>
      <rPr>
        <sz val="11"/>
        <rFont val="Arial Unicode MS"/>
        <family val="2"/>
      </rPr>
      <t xml:space="preserve">内闪电仓数（越少越好）</t>
    </r>
  </si>
  <si>
    <t xml:space="preserve">&gt;5=2 / 3-5=5 / 1-3=7 / 0=10</t>
  </si>
  <si>
    <t xml:space="preserve">权重合计</t>
  </si>
  <si>
    <r>
      <rPr>
        <b val="true"/>
        <sz val="16"/>
        <color rgb="FF1E3A8A"/>
        <rFont val="Arial Unicode MS"/>
        <family val="2"/>
      </rPr>
      <t xml:space="preserve">长春闪电仓 </t>
    </r>
    <r>
      <rPr>
        <b val="true"/>
        <sz val="16"/>
        <color rgb="FF1E3A8A"/>
        <rFont val="Arial"/>
        <family val="0"/>
        <charset val="1"/>
      </rPr>
      <t xml:space="preserve">30 </t>
    </r>
    <r>
      <rPr>
        <b val="true"/>
        <sz val="16"/>
        <color rgb="FF1E3A8A"/>
        <rFont val="Arial Unicode MS"/>
        <family val="2"/>
      </rPr>
      <t xml:space="preserve">处候选清单（基础数据 </t>
    </r>
    <r>
      <rPr>
        <b val="true"/>
        <sz val="16"/>
        <color rgb="FF1E3A8A"/>
        <rFont val="Arial"/>
        <family val="0"/>
        <charset val="1"/>
      </rPr>
      <t xml:space="preserve">· </t>
    </r>
    <r>
      <rPr>
        <b val="true"/>
        <sz val="16"/>
        <color rgb="FF1E3A8A"/>
        <rFont val="Arial Unicode MS"/>
        <family val="2"/>
      </rPr>
      <t xml:space="preserve">不可手改 </t>
    </r>
    <r>
      <rPr>
        <b val="true"/>
        <sz val="16"/>
        <color rgb="FF1E3A8A"/>
        <rFont val="Arial"/>
        <family val="0"/>
        <charset val="1"/>
      </rPr>
      <t xml:space="preserve">· </t>
    </r>
    <r>
      <rPr>
        <b val="true"/>
        <sz val="16"/>
        <color rgb="FF1E3A8A"/>
        <rFont val="Arial Unicode MS"/>
        <family val="2"/>
      </rPr>
      <t xml:space="preserve">改在 </t>
    </r>
    <r>
      <rPr>
        <b val="true"/>
        <sz val="16"/>
        <color rgb="FF1E3A8A"/>
        <rFont val="Arial"/>
        <family val="0"/>
        <charset val="1"/>
      </rPr>
      <t xml:space="preserve">2_</t>
    </r>
    <r>
      <rPr>
        <b val="true"/>
        <sz val="16"/>
        <color rgb="FF1E3A8A"/>
        <rFont val="Arial Unicode MS"/>
        <family val="2"/>
      </rPr>
      <t xml:space="preserve">打分表）</t>
    </r>
  </si>
  <si>
    <t xml:space="preserve">#</t>
  </si>
  <si>
    <t xml:space="preserve">区域</t>
  </si>
  <si>
    <t xml:space="preserve">地段</t>
  </si>
  <si>
    <t xml:space="preserve">类型</t>
  </si>
  <si>
    <t xml:space="preserve">面积㎡</t>
  </si>
  <si>
    <t xml:space="preserve">月租期望</t>
  </si>
  <si>
    <t xml:space="preserve">热度</t>
  </si>
  <si>
    <r>
      <rPr>
        <b val="true"/>
        <sz val="11"/>
        <color rgb="FFFFFFFF"/>
        <rFont val="Arial Unicode MS"/>
        <family val="2"/>
      </rPr>
      <t xml:space="preserve">备注 </t>
    </r>
    <r>
      <rPr>
        <b val="true"/>
        <sz val="11"/>
        <color rgb="FFFFFFFF"/>
        <rFont val="Arial"/>
        <family val="0"/>
        <charset val="1"/>
      </rPr>
      <t xml:space="preserve">/ </t>
    </r>
    <r>
      <rPr>
        <b val="true"/>
        <sz val="11"/>
        <color rgb="FFFFFFFF"/>
        <rFont val="Arial Unicode MS"/>
        <family val="2"/>
      </rPr>
      <t xml:space="preserve">直达</t>
    </r>
  </si>
  <si>
    <t xml:space="preserve">桂林路</t>
  </si>
  <si>
    <r>
      <rPr>
        <sz val="10"/>
        <rFont val="Arial Unicode MS"/>
        <family val="2"/>
      </rPr>
      <t xml:space="preserve">桂林路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同志街</t>
    </r>
  </si>
  <si>
    <t xml:space="preserve">二楼商住</t>
  </si>
  <si>
    <t xml:space="preserve">30-40</t>
  </si>
  <si>
    <t xml:space="preserve">2,500-3,500</t>
  </si>
  <si>
    <t xml:space="preserve">🟥🟥🟥🟥</t>
  </si>
  <si>
    <r>
      <rPr>
        <sz val="10"/>
        <rFont val="Arial Unicode MS"/>
        <family val="2"/>
      </rPr>
      <t xml:space="preserve">夜经济 </t>
    </r>
    <r>
      <rPr>
        <sz val="10"/>
        <rFont val="Arial"/>
        <family val="0"/>
        <charset val="1"/>
      </rPr>
      <t xml:space="preserve">+ </t>
    </r>
    <r>
      <rPr>
        <sz val="10"/>
        <rFont val="Arial Unicode MS"/>
        <family val="2"/>
      </rPr>
      <t xml:space="preserve">高校</t>
    </r>
  </si>
  <si>
    <t xml:space="preserve">桂林路 建设街口</t>
  </si>
  <si>
    <t xml:space="preserve">沿街二楼</t>
  </si>
  <si>
    <t xml:space="preserve">35-45</t>
  </si>
  <si>
    <t xml:space="preserve">3,000-4,000</t>
  </si>
  <si>
    <t xml:space="preserve">欧亚商都流量</t>
  </si>
  <si>
    <r>
      <rPr>
        <sz val="10"/>
        <rFont val="Arial Unicode MS"/>
        <family val="2"/>
      </rPr>
      <t xml:space="preserve">同志街南段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自由大路</t>
    </r>
  </si>
  <si>
    <t xml:space="preserve">小区底商</t>
  </si>
  <si>
    <t xml:space="preserve">2,200-3,000</t>
  </si>
  <si>
    <t xml:space="preserve">🟥🟥🟥🟥🟥</t>
  </si>
  <si>
    <t xml:space="preserve">学生宿舍密集</t>
  </si>
  <si>
    <r>
      <rPr>
        <sz val="10"/>
        <rFont val="Arial Unicode MS"/>
        <family val="2"/>
      </rPr>
      <t xml:space="preserve">工农大路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隆礼路</t>
    </r>
  </si>
  <si>
    <t xml:space="preserve">40-50</t>
  </si>
  <si>
    <t xml:space="preserve">2,800-3,800</t>
  </si>
  <si>
    <t xml:space="preserve">🟥🟥🟥</t>
  </si>
  <si>
    <r>
      <rPr>
        <sz val="10"/>
        <rFont val="Arial Unicode MS"/>
        <family val="2"/>
      </rPr>
      <t xml:space="preserve">解放大路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文化广场</t>
    </r>
  </si>
  <si>
    <t xml:space="preserve">二楼仓库</t>
  </si>
  <si>
    <t xml:space="preserve">50-80</t>
  </si>
  <si>
    <t xml:space="preserve">3,500-5,000</t>
  </si>
  <si>
    <t xml:space="preserve">吉大新民</t>
  </si>
  <si>
    <t xml:space="preserve">西安大路 百汇街口</t>
  </si>
  <si>
    <t xml:space="preserve">沿街一楼</t>
  </si>
  <si>
    <t xml:space="preserve">25-35</t>
  </si>
  <si>
    <t xml:space="preserve">4,500-6,500</t>
  </si>
  <si>
    <t xml:space="preserve">白领白天单</t>
  </si>
  <si>
    <r>
      <rPr>
        <sz val="10"/>
        <rFont val="Arial Unicode MS"/>
        <family val="2"/>
      </rPr>
      <t xml:space="preserve">红旗街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绿园西路</t>
    </r>
  </si>
  <si>
    <t xml:space="preserve">这有山外溢</t>
  </si>
  <si>
    <r>
      <rPr>
        <sz val="10"/>
        <rFont val="Arial Unicode MS"/>
        <family val="2"/>
      </rPr>
      <t xml:space="preserve">同志街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西康胡同</t>
    </r>
  </si>
  <si>
    <t xml:space="preserve">二楼小室</t>
  </si>
  <si>
    <t xml:space="preserve">30</t>
  </si>
  <si>
    <t xml:space="preserve">2,000-2,800</t>
  </si>
  <si>
    <t xml:space="preserve">隐蔽 取货顺</t>
  </si>
  <si>
    <t xml:space="preserve">净月</t>
  </si>
  <si>
    <r>
      <rPr>
        <sz val="10"/>
        <rFont val="Arial Unicode MS"/>
        <family val="2"/>
      </rPr>
      <t xml:space="preserve">福祉大路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博硕路</t>
    </r>
  </si>
  <si>
    <t xml:space="preserve">40-60</t>
  </si>
  <si>
    <t xml:space="preserve">理工光电西门</t>
  </si>
  <si>
    <r>
      <rPr>
        <sz val="10"/>
        <rFont val="Arial Unicode MS"/>
        <family val="2"/>
      </rPr>
      <t xml:space="preserve">博硕路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净月大街</t>
    </r>
  </si>
  <si>
    <t xml:space="preserve">2,200-3,200</t>
  </si>
  <si>
    <r>
      <rPr>
        <sz val="10"/>
        <rFont val="Arial"/>
        <family val="0"/>
        <charset val="1"/>
      </rPr>
      <t xml:space="preserve">20 </t>
    </r>
    <r>
      <rPr>
        <sz val="10"/>
        <rFont val="Arial Unicode MS"/>
        <family val="2"/>
      </rPr>
      <t xml:space="preserve">万师生核心</t>
    </r>
  </si>
  <si>
    <t xml:space="preserve">东师净月校区东门外</t>
  </si>
  <si>
    <r>
      <rPr>
        <sz val="10"/>
        <rFont val="Arial Unicode MS"/>
        <family val="2"/>
      </rPr>
      <t xml:space="preserve">东师 </t>
    </r>
    <r>
      <rPr>
        <sz val="10"/>
        <rFont val="Arial"/>
        <family val="0"/>
        <charset val="1"/>
      </rPr>
      <t xml:space="preserve">7200</t>
    </r>
  </si>
  <si>
    <r>
      <rPr>
        <sz val="10"/>
        <rFont val="Arial Unicode MS"/>
        <family val="2"/>
      </rPr>
      <t xml:space="preserve">亚泰大街南段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福祉大路</t>
    </r>
  </si>
  <si>
    <t xml:space="preserve">50-70</t>
  </si>
  <si>
    <t xml:space="preserve">主干道辐射</t>
  </si>
  <si>
    <t xml:space="preserve">净月潭周边住宅</t>
  </si>
  <si>
    <t xml:space="preserve">公寓楼仓</t>
  </si>
  <si>
    <t xml:space="preserve">1,800-2,500</t>
  </si>
  <si>
    <t xml:space="preserve">性价比</t>
  </si>
  <si>
    <t xml:space="preserve">长春财经学院东门</t>
  </si>
  <si>
    <t xml:space="preserve">30-45</t>
  </si>
  <si>
    <r>
      <rPr>
        <sz val="10"/>
        <rFont val="Arial Unicode MS"/>
        <family val="2"/>
      </rPr>
      <t xml:space="preserve">学生 </t>
    </r>
    <r>
      <rPr>
        <sz val="10"/>
        <rFont val="Arial"/>
        <family val="0"/>
        <charset val="1"/>
      </rPr>
      <t xml:space="preserve">1.2 </t>
    </r>
    <r>
      <rPr>
        <sz val="10"/>
        <rFont val="Arial Unicode MS"/>
        <family val="2"/>
      </rPr>
      <t xml:space="preserve">万</t>
    </r>
  </si>
  <si>
    <r>
      <rPr>
        <sz val="10"/>
        <rFont val="Arial Unicode MS"/>
        <family val="2"/>
      </rPr>
      <t xml:space="preserve">卫星广场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南三环</t>
    </r>
  </si>
  <si>
    <t xml:space="preserve">3,500-4,800</t>
  </si>
  <si>
    <t xml:space="preserve">万象城外溢</t>
  </si>
  <si>
    <t xml:space="preserve">重庆路</t>
  </si>
  <si>
    <r>
      <rPr>
        <sz val="10"/>
        <rFont val="Arial Unicode MS"/>
        <family val="2"/>
      </rPr>
      <t xml:space="preserve">重庆路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长江路</t>
    </r>
  </si>
  <si>
    <t xml:space="preserve">裙楼二楼</t>
  </si>
  <si>
    <t xml:space="preserve">百货大楼旁</t>
  </si>
  <si>
    <r>
      <rPr>
        <sz val="10"/>
        <rFont val="Arial Unicode MS"/>
        <family val="2"/>
      </rPr>
      <t xml:space="preserve">春城大街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解放大路</t>
    </r>
  </si>
  <si>
    <t xml:space="preserve">3,000-4,500</t>
  </si>
  <si>
    <t xml:space="preserve">政商酒店</t>
  </si>
  <si>
    <r>
      <rPr>
        <sz val="10"/>
        <rFont val="Arial Unicode MS"/>
        <family val="2"/>
      </rPr>
      <t xml:space="preserve">南湖大路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工农广场</t>
    </r>
  </si>
  <si>
    <t xml:space="preserve">45-60</t>
  </si>
  <si>
    <t xml:space="preserve">3,200-4,500</t>
  </si>
  <si>
    <t xml:space="preserve">南湖宾馆</t>
  </si>
  <si>
    <r>
      <rPr>
        <sz val="10"/>
        <rFont val="Arial Unicode MS"/>
        <family val="2"/>
      </rPr>
      <t xml:space="preserve">长春大街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亚泰大街</t>
    </r>
  </si>
  <si>
    <t xml:space="preserve">二楼仓</t>
  </si>
  <si>
    <t xml:space="preserve">60-80</t>
  </si>
  <si>
    <t xml:space="preserve">3,800-5,500</t>
  </si>
  <si>
    <t xml:space="preserve">重庆路辐射</t>
  </si>
  <si>
    <r>
      <rPr>
        <sz val="10"/>
        <rFont val="Arial Unicode MS"/>
        <family val="2"/>
      </rPr>
      <t xml:space="preserve">大马路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西二条街</t>
    </r>
  </si>
  <si>
    <t xml:space="preserve">老城商住</t>
  </si>
  <si>
    <t xml:space="preserve">35-50</t>
  </si>
  <si>
    <r>
      <rPr>
        <sz val="10"/>
        <rFont val="Arial Unicode MS"/>
        <family val="2"/>
      </rPr>
      <t xml:space="preserve">解放大路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自由大路</t>
    </r>
  </si>
  <si>
    <t xml:space="preserve">3,000-4,200</t>
  </si>
  <si>
    <t xml:space="preserve">吉大基础医学</t>
  </si>
  <si>
    <r>
      <rPr>
        <sz val="10"/>
        <rFont val="Arial Unicode MS"/>
        <family val="2"/>
      </rPr>
      <t xml:space="preserve">会展</t>
    </r>
    <r>
      <rPr>
        <sz val="10"/>
        <rFont val="Arial"/>
        <family val="0"/>
        <charset val="1"/>
      </rPr>
      <t xml:space="preserve">/</t>
    </r>
    <r>
      <rPr>
        <sz val="10"/>
        <rFont val="Arial Unicode MS"/>
        <family val="2"/>
      </rPr>
      <t xml:space="preserve">高新</t>
    </r>
  </si>
  <si>
    <r>
      <rPr>
        <sz val="10"/>
        <rFont val="Arial Unicode MS"/>
        <family val="2"/>
      </rPr>
      <t xml:space="preserve">福祉大路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会展中心</t>
    </r>
  </si>
  <si>
    <t xml:space="preserve">写字楼裙楼</t>
  </si>
  <si>
    <t xml:space="preserve">会展周期</t>
  </si>
  <si>
    <r>
      <rPr>
        <sz val="10"/>
        <rFont val="Arial Unicode MS"/>
        <family val="2"/>
      </rPr>
      <t xml:space="preserve">卫星路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超达大路</t>
    </r>
  </si>
  <si>
    <t xml:space="preserve">高新白领社区</t>
  </si>
  <si>
    <r>
      <rPr>
        <sz val="10"/>
        <rFont val="Arial Unicode MS"/>
        <family val="2"/>
      </rPr>
      <t xml:space="preserve">临河街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自由大路</t>
    </r>
  </si>
  <si>
    <r>
      <rPr>
        <sz val="10"/>
        <rFont val="Arial Unicode MS"/>
        <family val="2"/>
      </rPr>
      <t xml:space="preserve">创业大街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飞跃路</t>
    </r>
  </si>
  <si>
    <t xml:space="preserve">高新北</t>
  </si>
  <si>
    <t xml:space="preserve">北湖</t>
  </si>
  <si>
    <r>
      <rPr>
        <sz val="10"/>
        <rFont val="Arial Unicode MS"/>
        <family val="2"/>
      </rPr>
      <t xml:space="preserve">北湖大街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龙湖路</t>
    </r>
  </si>
  <si>
    <t xml:space="preserve">🟥🟥</t>
  </si>
  <si>
    <t xml:space="preserve">价格洼地</t>
  </si>
  <si>
    <r>
      <rPr>
        <sz val="10"/>
        <rFont val="Arial Unicode MS"/>
        <family val="2"/>
      </rPr>
      <t xml:space="preserve">学海街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北湖大街</t>
    </r>
  </si>
  <si>
    <t xml:space="preserve">1,500-2,200</t>
  </si>
  <si>
    <t xml:space="preserve">早期入场</t>
  </si>
  <si>
    <r>
      <rPr>
        <sz val="10"/>
        <rFont val="Arial Unicode MS"/>
        <family val="2"/>
      </rPr>
      <t xml:space="preserve">北湖科技园 </t>
    </r>
    <r>
      <rPr>
        <sz val="10"/>
        <rFont val="Arial"/>
        <family val="0"/>
        <charset val="1"/>
      </rPr>
      <t xml:space="preserve">D </t>
    </r>
    <r>
      <rPr>
        <sz val="10"/>
        <rFont val="Arial Unicode MS"/>
        <family val="2"/>
      </rPr>
      <t xml:space="preserve">区</t>
    </r>
  </si>
  <si>
    <t xml:space="preserve">写字楼仓</t>
  </si>
  <si>
    <t xml:space="preserve">2,000-3,000</t>
  </si>
  <si>
    <t xml:space="preserve">科技园白领</t>
  </si>
  <si>
    <t xml:space="preserve">长春站</t>
  </si>
  <si>
    <r>
      <rPr>
        <sz val="10"/>
        <rFont val="Arial Unicode MS"/>
        <family val="2"/>
      </rPr>
      <t xml:space="preserve">长春站南广场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黄河路</t>
    </r>
  </si>
  <si>
    <t xml:space="preserve">流动客</t>
  </si>
  <si>
    <r>
      <rPr>
        <sz val="10"/>
        <rFont val="Arial Unicode MS"/>
        <family val="2"/>
      </rPr>
      <t xml:space="preserve">凯旋路 </t>
    </r>
    <r>
      <rPr>
        <sz val="10"/>
        <rFont val="Arial"/>
        <family val="0"/>
        <charset val="1"/>
      </rPr>
      <t xml:space="preserve">× </t>
    </r>
    <r>
      <rPr>
        <sz val="10"/>
        <rFont val="Arial Unicode MS"/>
        <family val="2"/>
      </rPr>
      <t xml:space="preserve">长春站北</t>
    </r>
  </si>
  <si>
    <t xml:space="preserve">北广场</t>
  </si>
  <si>
    <r>
      <rPr>
        <b val="true"/>
        <sz val="16"/>
        <color rgb="FF1E3A8A"/>
        <rFont val="Arial Unicode MS"/>
        <family val="2"/>
      </rPr>
      <t xml:space="preserve">打分表（蓝色单元格 </t>
    </r>
    <r>
      <rPr>
        <b val="true"/>
        <sz val="16"/>
        <color rgb="FF1E3A8A"/>
        <rFont val="Arial"/>
        <family val="0"/>
        <charset val="1"/>
      </rPr>
      <t xml:space="preserve">= </t>
    </r>
    <r>
      <rPr>
        <b val="true"/>
        <sz val="16"/>
        <color rgb="FF1E3A8A"/>
        <rFont val="Arial Unicode MS"/>
        <family val="2"/>
      </rPr>
      <t xml:space="preserve">实地踩盘后填 </t>
    </r>
    <r>
      <rPr>
        <b val="true"/>
        <sz val="16"/>
        <color rgb="FF1E3A8A"/>
        <rFont val="Arial"/>
        <family val="0"/>
        <charset val="1"/>
      </rPr>
      <t xml:space="preserve">1-10 </t>
    </r>
    <r>
      <rPr>
        <b val="true"/>
        <sz val="16"/>
        <color rgb="FF1E3A8A"/>
        <rFont val="Arial Unicode MS"/>
        <family val="2"/>
      </rPr>
      <t xml:space="preserve">分）</t>
    </r>
  </si>
  <si>
    <r>
      <rPr>
        <b val="true"/>
        <sz val="11"/>
        <color rgb="FFFFFFFF"/>
        <rFont val="Arial Unicode MS"/>
        <family val="2"/>
      </rPr>
      <t xml:space="preserve">夜场 </t>
    </r>
    <r>
      <rPr>
        <b val="true"/>
        <sz val="11"/>
        <color rgb="FFFFFFFF"/>
        <rFont val="Arial"/>
        <family val="0"/>
        <charset val="1"/>
      </rPr>
      <t xml:space="preserve">/ </t>
    </r>
    <r>
      <rPr>
        <b val="true"/>
        <sz val="11"/>
        <color rgb="FFFFFFFF"/>
        <rFont val="Arial Unicode MS"/>
        <family val="2"/>
      </rPr>
      <t xml:space="preserve">餐饮邻近</t>
    </r>
  </si>
  <si>
    <r>
      <rPr>
        <b val="true"/>
        <sz val="11"/>
        <color rgb="FFFFFFFF"/>
        <rFont val="Arial Unicode MS"/>
        <family val="2"/>
      </rPr>
      <t xml:space="preserve">房东 </t>
    </r>
    <r>
      <rPr>
        <b val="true"/>
        <sz val="11"/>
        <color rgb="FFFFFFFF"/>
        <rFont val="Arial"/>
        <family val="0"/>
        <charset val="1"/>
      </rPr>
      <t xml:space="preserve">/ </t>
    </r>
    <r>
      <rPr>
        <b val="true"/>
        <sz val="11"/>
        <color rgb="FFFFFFFF"/>
        <rFont val="Arial Unicode MS"/>
        <family val="2"/>
      </rPr>
      <t xml:space="preserve">物业合规</t>
    </r>
  </si>
  <si>
    <t xml:space="preserve">加权总分</t>
  </si>
  <si>
    <t xml:space="preserve">踩盘备注</t>
  </si>
  <si>
    <t xml:space="preserve">权重→</t>
  </si>
  <si>
    <r>
      <rPr>
        <sz val="11"/>
        <rFont val="Arial Unicode MS"/>
        <family val="2"/>
      </rPr>
      <t xml:space="preserve">桂林路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桂林路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同志街</t>
    </r>
  </si>
  <si>
    <r>
      <rPr>
        <sz val="11"/>
        <rFont val="Arial Unicode MS"/>
        <family val="2"/>
      </rPr>
      <t xml:space="preserve">桂林路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桂林路 建设街口</t>
    </r>
  </si>
  <si>
    <r>
      <rPr>
        <sz val="11"/>
        <rFont val="Arial Unicode MS"/>
        <family val="2"/>
      </rPr>
      <t xml:space="preserve">桂林路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同志街南段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自由大路</t>
    </r>
  </si>
  <si>
    <r>
      <rPr>
        <sz val="11"/>
        <rFont val="Arial Unicode MS"/>
        <family val="2"/>
      </rPr>
      <t xml:space="preserve">桂林路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工农大路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隆礼路</t>
    </r>
  </si>
  <si>
    <r>
      <rPr>
        <sz val="11"/>
        <rFont val="Arial Unicode MS"/>
        <family val="2"/>
      </rPr>
      <t xml:space="preserve">桂林路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解放大路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文化广场</t>
    </r>
  </si>
  <si>
    <r>
      <rPr>
        <sz val="11"/>
        <rFont val="Arial Unicode MS"/>
        <family val="2"/>
      </rPr>
      <t xml:space="preserve">桂林路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西安大路 百汇街口</t>
    </r>
  </si>
  <si>
    <r>
      <rPr>
        <sz val="11"/>
        <rFont val="Arial Unicode MS"/>
        <family val="2"/>
      </rPr>
      <t xml:space="preserve">桂林路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红旗街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绿园西路</t>
    </r>
  </si>
  <si>
    <r>
      <rPr>
        <sz val="11"/>
        <rFont val="Arial Unicode MS"/>
        <family val="2"/>
      </rPr>
      <t xml:space="preserve">桂林路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同志街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西康胡同</t>
    </r>
  </si>
  <si>
    <r>
      <rPr>
        <sz val="11"/>
        <rFont val="Arial Unicode MS"/>
        <family val="2"/>
      </rPr>
      <t xml:space="preserve">净月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福祉大路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博硕路</t>
    </r>
  </si>
  <si>
    <r>
      <rPr>
        <sz val="11"/>
        <rFont val="Arial Unicode MS"/>
        <family val="2"/>
      </rPr>
      <t xml:space="preserve">净月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博硕路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净月大街</t>
    </r>
  </si>
  <si>
    <r>
      <rPr>
        <sz val="11"/>
        <rFont val="Arial Unicode MS"/>
        <family val="2"/>
      </rPr>
      <t xml:space="preserve">净月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东师净月校区东门外</t>
    </r>
  </si>
  <si>
    <r>
      <rPr>
        <sz val="11"/>
        <rFont val="Arial Unicode MS"/>
        <family val="2"/>
      </rPr>
      <t xml:space="preserve">净月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亚泰大街南段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福祉大路</t>
    </r>
  </si>
  <si>
    <r>
      <rPr>
        <sz val="11"/>
        <rFont val="Arial Unicode MS"/>
        <family val="2"/>
      </rPr>
      <t xml:space="preserve">净月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净月潭周边住宅</t>
    </r>
  </si>
  <si>
    <r>
      <rPr>
        <sz val="11"/>
        <rFont val="Arial Unicode MS"/>
        <family val="2"/>
      </rPr>
      <t xml:space="preserve">净月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长春财经学院东门</t>
    </r>
  </si>
  <si>
    <r>
      <rPr>
        <sz val="11"/>
        <rFont val="Arial Unicode MS"/>
        <family val="2"/>
      </rPr>
      <t xml:space="preserve">净月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卫星广场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南三环</t>
    </r>
  </si>
  <si>
    <r>
      <rPr>
        <sz val="11"/>
        <rFont val="Arial Unicode MS"/>
        <family val="2"/>
      </rPr>
      <t xml:space="preserve">重庆路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重庆路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长江路</t>
    </r>
  </si>
  <si>
    <r>
      <rPr>
        <sz val="11"/>
        <rFont val="Arial Unicode MS"/>
        <family val="2"/>
      </rPr>
      <t xml:space="preserve">重庆路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春城大街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解放大路</t>
    </r>
  </si>
  <si>
    <r>
      <rPr>
        <sz val="11"/>
        <rFont val="Arial Unicode MS"/>
        <family val="2"/>
      </rPr>
      <t xml:space="preserve">重庆路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南湖大路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工农广场</t>
    </r>
  </si>
  <si>
    <r>
      <rPr>
        <sz val="11"/>
        <rFont val="Arial Unicode MS"/>
        <family val="2"/>
      </rPr>
      <t xml:space="preserve">重庆路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长春大街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亚泰大街</t>
    </r>
  </si>
  <si>
    <r>
      <rPr>
        <sz val="11"/>
        <rFont val="Arial Unicode MS"/>
        <family val="2"/>
      </rPr>
      <t xml:space="preserve">重庆路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大马路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西二条街</t>
    </r>
  </si>
  <si>
    <r>
      <rPr>
        <sz val="11"/>
        <rFont val="Arial Unicode MS"/>
        <family val="2"/>
      </rPr>
      <t xml:space="preserve">重庆路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解放大路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自由大路</t>
    </r>
  </si>
  <si>
    <r>
      <rPr>
        <sz val="11"/>
        <rFont val="Arial Unicode MS"/>
        <family val="2"/>
      </rPr>
      <t xml:space="preserve">会展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高新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福祉大路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会展中心</t>
    </r>
  </si>
  <si>
    <r>
      <rPr>
        <sz val="11"/>
        <rFont val="Arial Unicode MS"/>
        <family val="2"/>
      </rPr>
      <t xml:space="preserve">会展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高新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卫星路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超达大路</t>
    </r>
  </si>
  <si>
    <r>
      <rPr>
        <sz val="11"/>
        <rFont val="Arial Unicode MS"/>
        <family val="2"/>
      </rPr>
      <t xml:space="preserve">会展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高新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临河街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自由大路</t>
    </r>
  </si>
  <si>
    <r>
      <rPr>
        <sz val="11"/>
        <rFont val="Arial Unicode MS"/>
        <family val="2"/>
      </rPr>
      <t xml:space="preserve">会展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高新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创业大街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飞跃路</t>
    </r>
  </si>
  <si>
    <r>
      <rPr>
        <sz val="11"/>
        <rFont val="Arial Unicode MS"/>
        <family val="2"/>
      </rPr>
      <t xml:space="preserve">北湖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北湖大街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龙湖路</t>
    </r>
  </si>
  <si>
    <r>
      <rPr>
        <sz val="11"/>
        <rFont val="Arial Unicode MS"/>
        <family val="2"/>
      </rPr>
      <t xml:space="preserve">北湖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学海街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北湖大街</t>
    </r>
  </si>
  <si>
    <r>
      <rPr>
        <sz val="11"/>
        <rFont val="Arial Unicode MS"/>
        <family val="2"/>
      </rPr>
      <t xml:space="preserve">北湖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北湖科技园 </t>
    </r>
    <r>
      <rPr>
        <sz val="11"/>
        <rFont val="Arial"/>
        <family val="0"/>
        <charset val="1"/>
      </rPr>
      <t xml:space="preserve">D </t>
    </r>
    <r>
      <rPr>
        <sz val="11"/>
        <rFont val="Arial Unicode MS"/>
        <family val="2"/>
      </rPr>
      <t xml:space="preserve">区</t>
    </r>
  </si>
  <si>
    <r>
      <rPr>
        <sz val="11"/>
        <rFont val="Arial Unicode MS"/>
        <family val="2"/>
      </rPr>
      <t xml:space="preserve">长春站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长春站南广场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黄河路</t>
    </r>
  </si>
  <si>
    <r>
      <rPr>
        <sz val="11"/>
        <rFont val="Arial Unicode MS"/>
        <family val="2"/>
      </rPr>
      <t xml:space="preserve">长春站 </t>
    </r>
    <r>
      <rPr>
        <sz val="11"/>
        <rFont val="Arial"/>
        <family val="0"/>
        <charset val="1"/>
      </rPr>
      <t xml:space="preserve">· </t>
    </r>
    <r>
      <rPr>
        <sz val="11"/>
        <rFont val="Arial Unicode MS"/>
        <family val="2"/>
      </rPr>
      <t xml:space="preserve">凯旋路 </t>
    </r>
    <r>
      <rPr>
        <sz val="11"/>
        <rFont val="Arial"/>
        <family val="0"/>
        <charset val="1"/>
      </rPr>
      <t xml:space="preserve">× </t>
    </r>
    <r>
      <rPr>
        <sz val="11"/>
        <rFont val="Arial Unicode MS"/>
        <family val="2"/>
      </rPr>
      <t xml:space="preserve">长春站北</t>
    </r>
  </si>
  <si>
    <r>
      <rPr>
        <b val="true"/>
        <sz val="16"/>
        <color rgb="FF1E3A8A"/>
        <rFont val="Arial Unicode MS"/>
        <family val="2"/>
      </rPr>
      <t xml:space="preserve">自动排名（按 </t>
    </r>
    <r>
      <rPr>
        <b val="true"/>
        <sz val="16"/>
        <color rgb="FF1E3A8A"/>
        <rFont val="Arial"/>
        <family val="0"/>
        <charset val="1"/>
      </rPr>
      <t xml:space="preserve">2_</t>
    </r>
    <r>
      <rPr>
        <b val="true"/>
        <sz val="16"/>
        <color rgb="FF1E3A8A"/>
        <rFont val="Arial Unicode MS"/>
        <family val="2"/>
      </rPr>
      <t xml:space="preserve">打分表 加权总分，仅显示已打分项）</t>
    </r>
  </si>
  <si>
    <r>
      <rPr>
        <sz val="11"/>
        <color theme="1"/>
        <rFont val="Arial Unicode MS"/>
        <family val="2"/>
      </rPr>
      <t xml:space="preserve">如部分项尚未踩盘，会显示 </t>
    </r>
    <r>
      <rPr>
        <sz val="11"/>
        <color theme="1"/>
        <rFont val="Calibri"/>
        <family val="2"/>
        <charset val="1"/>
      </rPr>
      <t xml:space="preserve">0 </t>
    </r>
    <r>
      <rPr>
        <sz val="11"/>
        <color theme="1"/>
        <rFont val="Arial Unicode MS"/>
        <family val="2"/>
      </rPr>
      <t xml:space="preserve">分；建议至少踩满 </t>
    </r>
    <r>
      <rPr>
        <sz val="11"/>
        <color theme="1"/>
        <rFont val="Calibri"/>
        <family val="2"/>
        <charset val="1"/>
      </rPr>
      <t xml:space="preserve">10 </t>
    </r>
    <r>
      <rPr>
        <sz val="11"/>
        <color theme="1"/>
        <rFont val="Arial Unicode MS"/>
        <family val="2"/>
      </rPr>
      <t xml:space="preserve">处再用此表决策</t>
    </r>
  </si>
  <si>
    <t xml:space="preserve">排名</t>
  </si>
  <si>
    <t xml:space="preserve">总分</t>
  </si>
  <si>
    <t xml:space="preserve">决策建议</t>
  </si>
  <si>
    <t xml:space="preserve">决策矩阵摘要</t>
  </si>
  <si>
    <t xml:space="preserve">决策档位</t>
  </si>
  <si>
    <t xml:space="preserve">数量</t>
  </si>
  <si>
    <t xml:space="preserve">操作建议</t>
  </si>
  <si>
    <r>
      <rPr>
        <sz val="11"/>
        <rFont val="Arial Unicode MS"/>
        <family val="2"/>
      </rPr>
      <t xml:space="preserve">立即签约（≥</t>
    </r>
    <r>
      <rPr>
        <sz val="11"/>
        <rFont val="Arial"/>
        <family val="0"/>
        <charset val="1"/>
      </rPr>
      <t xml:space="preserve">8 </t>
    </r>
    <r>
      <rPr>
        <sz val="11"/>
        <rFont val="Arial Unicode MS"/>
        <family val="2"/>
      </rPr>
      <t xml:space="preserve">分）</t>
    </r>
  </si>
  <si>
    <t xml:space="preserve">本周完成谈判与合同；同步报美团审核</t>
  </si>
  <si>
    <r>
      <rPr>
        <sz val="11"/>
        <rFont val="Arial Unicode MS"/>
        <family val="2"/>
      </rPr>
      <t xml:space="preserve">复看（</t>
    </r>
    <r>
      <rPr>
        <sz val="11"/>
        <rFont val="Arial"/>
        <family val="0"/>
        <charset val="1"/>
      </rPr>
      <t xml:space="preserve">6.5-8 </t>
    </r>
    <r>
      <rPr>
        <sz val="11"/>
        <rFont val="Arial Unicode MS"/>
        <family val="2"/>
      </rPr>
      <t xml:space="preserve">分）</t>
    </r>
  </si>
  <si>
    <r>
      <rPr>
        <sz val="11"/>
        <rFont val="Arial Unicode MS"/>
        <family val="2"/>
      </rPr>
      <t xml:space="preserve">二次踩盘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算 </t>
    </r>
    <r>
      <rPr>
        <sz val="11"/>
        <rFont val="Arial"/>
        <family val="0"/>
        <charset val="1"/>
      </rPr>
      <t xml:space="preserve">ROI</t>
    </r>
    <r>
      <rPr>
        <sz val="11"/>
        <rFont val="Arial Unicode MS"/>
        <family val="2"/>
      </rPr>
      <t xml:space="preserve">；候补 </t>
    </r>
    <r>
      <rPr>
        <sz val="11"/>
        <rFont val="Arial"/>
        <family val="0"/>
        <charset val="1"/>
      </rPr>
      <t xml:space="preserve">/ </t>
    </r>
    <r>
      <rPr>
        <sz val="11"/>
        <rFont val="Arial Unicode MS"/>
        <family val="2"/>
      </rPr>
      <t xml:space="preserve">第二仓</t>
    </r>
  </si>
  <si>
    <r>
      <rPr>
        <sz val="11"/>
        <rFont val="Arial Unicode MS"/>
        <family val="2"/>
      </rPr>
      <t xml:space="preserve">备选（</t>
    </r>
    <r>
      <rPr>
        <sz val="11"/>
        <rFont val="Arial"/>
        <family val="0"/>
        <charset val="1"/>
      </rPr>
      <t xml:space="preserve">5-6.5 </t>
    </r>
    <r>
      <rPr>
        <sz val="11"/>
        <rFont val="Arial Unicode MS"/>
        <family val="2"/>
      </rPr>
      <t xml:space="preserve">分）</t>
    </r>
  </si>
  <si>
    <r>
      <rPr>
        <sz val="11"/>
        <rFont val="Arial"/>
        <family val="0"/>
        <charset val="1"/>
      </rPr>
      <t xml:space="preserve">Year 2 </t>
    </r>
    <r>
      <rPr>
        <sz val="11"/>
        <rFont val="Arial Unicode MS"/>
        <family val="2"/>
      </rPr>
      <t xml:space="preserve">拓店时再评估</t>
    </r>
  </si>
  <si>
    <r>
      <rPr>
        <sz val="11"/>
        <rFont val="Arial Unicode MS"/>
        <family val="2"/>
      </rPr>
      <t xml:space="preserve">弃（</t>
    </r>
    <r>
      <rPr>
        <sz val="11"/>
        <rFont val="Arial"/>
        <family val="0"/>
        <charset val="1"/>
      </rPr>
      <t xml:space="preserve">&lt;5 </t>
    </r>
    <r>
      <rPr>
        <sz val="11"/>
        <rFont val="Arial Unicode MS"/>
        <family val="2"/>
      </rPr>
      <t xml:space="preserve">分）</t>
    </r>
  </si>
  <si>
    <t xml:space="preserve">直接淘汰，不再投资源</t>
  </si>
  <si>
    <t xml:space="preserve">未踩盘</t>
  </si>
  <si>
    <t xml:space="preserve">尽快安排踩盘</t>
  </si>
  <si>
    <r>
      <rPr>
        <b val="true"/>
        <sz val="12"/>
        <color rgb="FF1E40AF"/>
        <rFont val="Arial"/>
        <family val="0"/>
        <charset val="1"/>
      </rPr>
      <t xml:space="preserve">Top 5 </t>
    </r>
    <r>
      <rPr>
        <b val="true"/>
        <sz val="12"/>
        <color rgb="FF1E40AF"/>
        <rFont val="Arial Unicode MS"/>
        <family val="2"/>
      </rPr>
      <t xml:space="preserve">推荐（按总分自动）</t>
    </r>
  </si>
  <si>
    <t xml:space="preserve">1</t>
  </si>
  <si>
    <t xml:space="preserve">2</t>
  </si>
  <si>
    <t xml:space="preserve">3</t>
  </si>
  <si>
    <t xml:space="preserve">4</t>
  </si>
  <si>
    <t xml:space="preserve">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</si>
</sst>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%"/>
    <numFmt numFmtId="166" formatCode="0.00"/>
    <numFmt numFmtId="167" formatCode="#,##0;\(#,##0\);\-"/>
  </numFmts>
  <fonts count="24">
    <font>
      <sz val="11"/>
      <color theme="1"/>
      <name val="Arial Unicode M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3A8A"/>
      <name val="Arial"/>
      <family val="0"/>
      <charset val="1"/>
    </font>
    <font>
      <b val="true"/>
      <sz val="16"/>
      <color rgb="FF1E3A8A"/>
      <name val="Arial Unicode MS"/>
      <family val="2"/>
    </font>
    <font>
      <b val="true"/>
      <sz val="11"/>
      <name val="Arial Unicode MS"/>
      <family val="2"/>
    </font>
    <font>
      <sz val="11"/>
      <color theme="1"/>
      <name val="Calibri"/>
      <family val="2"/>
      <charset val="1"/>
    </font>
    <font>
      <b val="true"/>
      <sz val="12"/>
      <color rgb="FF1E40AF"/>
      <name val="Arial Unicode MS"/>
      <family val="2"/>
    </font>
    <font>
      <b val="true"/>
      <sz val="12"/>
      <color rgb="FF1E40AF"/>
      <name val="Cambria"/>
      <family val="0"/>
      <charset val="1"/>
    </font>
    <font>
      <b val="true"/>
      <sz val="11"/>
      <color rgb="FFFFFFFF"/>
      <name val="Arial Unicode MS"/>
      <family val="2"/>
    </font>
    <font>
      <b val="true"/>
      <sz val="11"/>
      <color rgb="FFFFFFFF"/>
      <name val="Arial"/>
      <family val="0"/>
      <charset val="1"/>
    </font>
    <font>
      <sz val="11"/>
      <name val="Arial Unicode MS"/>
      <family val="2"/>
    </font>
    <font>
      <b val="true"/>
      <sz val="11"/>
      <color rgb="FF0000FF"/>
      <name val="Arial"/>
      <family val="0"/>
      <charset val="1"/>
    </font>
    <font>
      <sz val="11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1E3A8A"/>
      <name val="Arial"/>
      <family val="0"/>
      <charset val="1"/>
    </font>
    <font>
      <sz val="10"/>
      <name val="Arial Unicode MS"/>
      <family val="2"/>
    </font>
    <font>
      <sz val="10"/>
      <name val="Arial"/>
      <family val="0"/>
      <charset val="1"/>
    </font>
    <font>
      <b val="true"/>
      <sz val="11"/>
      <color rgb="FF1E3A8A"/>
      <name val="Cambria"/>
      <family val="0"/>
      <charset val="1"/>
    </font>
    <font>
      <b val="true"/>
      <sz val="11"/>
      <color rgb="FF0000FF"/>
      <name val="Arial Unicode MS"/>
      <family val="2"/>
    </font>
    <font>
      <b val="true"/>
      <sz val="11"/>
      <color rgb="FF000000"/>
      <name val="Arial"/>
      <family val="0"/>
      <charset val="1"/>
    </font>
    <font>
      <b val="true"/>
      <sz val="12"/>
      <color rgb="FF1E40AF"/>
      <name val="Arial"/>
      <family val="0"/>
      <charset val="1"/>
    </font>
    <font>
      <b val="true"/>
      <sz val="11"/>
      <color rgb="FF000000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rgb="FFDBEAFE"/>
        <bgColor rgb="FFCCFFFF"/>
      </patternFill>
    </fill>
    <fill>
      <patternFill patternType="solid">
        <fgColor rgb="FF1E40AF"/>
        <bgColor rgb="FF1E3A8A"/>
      </patternFill>
    </fill>
    <fill>
      <patternFill patternType="solid">
        <fgColor rgb="FFFFF59D"/>
        <bgColor rgb="FFFEF08A"/>
      </patternFill>
    </fill>
    <fill>
      <patternFill patternType="solid">
        <fgColor rgb="FFFEFCE8"/>
        <bgColor rgb="FFFFFFFF"/>
      </patternFill>
    </fill>
    <fill>
      <patternFill patternType="solid">
        <fgColor rgb="FFBBF7D0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4A3B8"/>
      </left>
      <right style="thin">
        <color rgb="FF94A3B8"/>
      </right>
      <top style="thin">
        <color rgb="FF94A3B8"/>
      </top>
      <bottom style="thin">
        <color rgb="FF94A3B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86EFAC"/>
        </patternFill>
      </fill>
    </dxf>
    <dxf>
      <fill>
        <patternFill>
          <bgColor rgb="FFFEF08A"/>
        </patternFill>
      </fill>
    </dxf>
    <dxf>
      <fill>
        <patternFill>
          <bgColor rgb="FFDBEAFE"/>
        </patternFill>
      </fill>
    </dxf>
    <dxf>
      <fill>
        <patternFill>
          <bgColor rgb="FFFECAC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EF08A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CE8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BF7D0"/>
      <rgbColor rgb="FFFFF59D"/>
      <rgbColor rgb="FF86EFAC"/>
      <rgbColor rgb="FFFF99CC"/>
      <rgbColor rgb="FFCC99FF"/>
      <rgbColor rgb="FFFECACA"/>
      <rgbColor rgb="FF3366FF"/>
      <rgbColor rgb="FF33CCCC"/>
      <rgbColor rgb="FF99CC00"/>
      <rgbColor rgb="FFFFCC00"/>
      <rgbColor rgb="FFFF9900"/>
      <rgbColor rgb="FFFF6600"/>
      <rgbColor rgb="FF666699"/>
      <rgbColor rgb="FF94A3B8"/>
      <rgbColor rgb="FF1E40AF"/>
      <rgbColor rgb="FF339966"/>
      <rgbColor rgb="FF003300"/>
      <rgbColor rgb="FF333300"/>
      <rgbColor rgb="FF993300"/>
      <rgbColor rgb="FF993366"/>
      <rgbColor rgb="FF1E3A8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20.01"/>
    <col collapsed="false" customWidth="true" hidden="false" outlineLevel="0" max="3" min="3" style="0" width="10.92"/>
    <col collapsed="false" customWidth="true" hidden="false" outlineLevel="0" max="4" min="4" style="0" width="45.49"/>
    <col collapsed="false" customWidth="true" hidden="false" outlineLevel="0" max="5" min="5" style="0" width="10.92"/>
  </cols>
  <sheetData>
    <row r="2" customFormat="false" ht="22.35" hidden="false" customHeight="false" outlineLevel="0" collapsed="false">
      <c r="B2" s="1" t="s">
        <v>0</v>
      </c>
    </row>
    <row r="4" customFormat="false" ht="16.4" hidden="false" customHeight="false" outlineLevel="0" collapsed="false">
      <c r="B4" s="2" t="s">
        <v>1</v>
      </c>
      <c r="C4" s="3"/>
      <c r="D4" s="4" t="s">
        <v>2</v>
      </c>
    </row>
    <row r="5" customFormat="false" ht="31.3" hidden="false" customHeight="false" outlineLevel="0" collapsed="false">
      <c r="B5" s="2"/>
      <c r="C5" s="3"/>
      <c r="D5" s="4" t="s">
        <v>3</v>
      </c>
    </row>
    <row r="6" customFormat="false" ht="16.4" hidden="false" customHeight="false" outlineLevel="0" collapsed="false">
      <c r="B6" s="2"/>
      <c r="C6" s="3"/>
      <c r="D6" s="4" t="s">
        <v>4</v>
      </c>
    </row>
    <row r="7" customFormat="false" ht="16.4" hidden="false" customHeight="false" outlineLevel="0" collapsed="false">
      <c r="B7" s="2"/>
      <c r="C7" s="3"/>
      <c r="D7" s="4" t="s">
        <v>5</v>
      </c>
    </row>
    <row r="8" customFormat="false" ht="31.3" hidden="false" customHeight="false" outlineLevel="0" collapsed="false">
      <c r="B8" s="2" t="s">
        <v>6</v>
      </c>
      <c r="C8" s="3"/>
      <c r="D8" s="4" t="s">
        <v>7</v>
      </c>
    </row>
    <row r="9" customFormat="false" ht="16.4" hidden="false" customHeight="false" outlineLevel="0" collapsed="false">
      <c r="B9" s="2" t="s">
        <v>8</v>
      </c>
      <c r="C9" s="3"/>
      <c r="D9" s="5" t="s">
        <v>9</v>
      </c>
    </row>
    <row r="12" customFormat="false" ht="17.15" hidden="false" customHeight="false" outlineLevel="0" collapsed="false">
      <c r="B12" s="6" t="s">
        <v>10</v>
      </c>
    </row>
    <row r="14" customFormat="false" ht="16.4" hidden="false" customHeight="false" outlineLevel="0" collapsed="false">
      <c r="B14" s="7" t="s">
        <v>11</v>
      </c>
      <c r="C14" s="7" t="s">
        <v>12</v>
      </c>
      <c r="D14" s="7" t="s">
        <v>13</v>
      </c>
      <c r="E14" s="7" t="s">
        <v>14</v>
      </c>
    </row>
    <row r="15" customFormat="false" ht="64.9" hidden="false" customHeight="false" outlineLevel="0" collapsed="false">
      <c r="B15" s="8" t="s">
        <v>15</v>
      </c>
      <c r="C15" s="9" t="n">
        <v>0.25</v>
      </c>
      <c r="D15" s="10" t="s">
        <v>16</v>
      </c>
      <c r="E15" s="10" t="s">
        <v>17</v>
      </c>
    </row>
    <row r="16" customFormat="false" ht="52.2" hidden="false" customHeight="false" outlineLevel="0" collapsed="false">
      <c r="B16" s="8" t="s">
        <v>18</v>
      </c>
      <c r="C16" s="9" t="n">
        <v>0.2</v>
      </c>
      <c r="D16" s="8" t="s">
        <v>19</v>
      </c>
      <c r="E16" s="10" t="s">
        <v>20</v>
      </c>
    </row>
    <row r="17" customFormat="false" ht="58.95" hidden="false" customHeight="false" outlineLevel="0" collapsed="false">
      <c r="B17" s="8" t="s">
        <v>21</v>
      </c>
      <c r="C17" s="9" t="n">
        <v>0.15</v>
      </c>
      <c r="D17" s="8" t="s">
        <v>22</v>
      </c>
      <c r="E17" s="10" t="s">
        <v>23</v>
      </c>
    </row>
    <row r="18" customFormat="false" ht="52.2" hidden="false" customHeight="false" outlineLevel="0" collapsed="false">
      <c r="B18" s="8" t="s">
        <v>24</v>
      </c>
      <c r="C18" s="9" t="n">
        <v>0.15</v>
      </c>
      <c r="D18" s="8" t="s">
        <v>25</v>
      </c>
      <c r="E18" s="10" t="s">
        <v>26</v>
      </c>
    </row>
    <row r="19" customFormat="false" ht="46.25" hidden="false" customHeight="false" outlineLevel="0" collapsed="false">
      <c r="B19" s="8" t="s">
        <v>27</v>
      </c>
      <c r="C19" s="9" t="n">
        <v>0.1</v>
      </c>
      <c r="D19" s="8" t="s">
        <v>28</v>
      </c>
      <c r="E19" s="8" t="s">
        <v>29</v>
      </c>
    </row>
    <row r="20" customFormat="false" ht="46.25" hidden="false" customHeight="false" outlineLevel="0" collapsed="false">
      <c r="B20" s="8" t="s">
        <v>30</v>
      </c>
      <c r="C20" s="9" t="n">
        <v>0.05</v>
      </c>
      <c r="D20" s="10" t="s">
        <v>31</v>
      </c>
      <c r="E20" s="8" t="s">
        <v>32</v>
      </c>
    </row>
    <row r="21" customFormat="false" ht="56.7" hidden="false" customHeight="false" outlineLevel="0" collapsed="false">
      <c r="B21" s="8" t="s">
        <v>33</v>
      </c>
      <c r="C21" s="9" t="n">
        <v>0.05</v>
      </c>
      <c r="D21" s="8" t="s">
        <v>34</v>
      </c>
      <c r="E21" s="8" t="s">
        <v>35</v>
      </c>
    </row>
    <row r="22" customFormat="false" ht="39.55" hidden="false" customHeight="false" outlineLevel="0" collapsed="false">
      <c r="B22" s="8" t="s">
        <v>36</v>
      </c>
      <c r="C22" s="9" t="n">
        <v>0.05</v>
      </c>
      <c r="D22" s="10" t="s">
        <v>37</v>
      </c>
      <c r="E22" s="10" t="s">
        <v>38</v>
      </c>
    </row>
    <row r="23" customFormat="false" ht="16.4" hidden="false" customHeight="false" outlineLevel="0" collapsed="false">
      <c r="B23" s="11" t="s">
        <v>39</v>
      </c>
      <c r="C23" s="12" t="n">
        <f aca="false">SUM(C15:C22)</f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4.55"/>
    <col collapsed="false" customWidth="true" hidden="false" outlineLevel="0" max="2" min="2" style="0" width="9.1"/>
    <col collapsed="false" customWidth="true" hidden="false" outlineLevel="0" max="3" min="3" style="0" width="20.01"/>
    <col collapsed="false" customWidth="true" hidden="false" outlineLevel="0" max="4" min="4" style="0" width="10.92"/>
    <col collapsed="false" customWidth="true" hidden="false" outlineLevel="0" max="5" min="5" style="0" width="7.28"/>
    <col collapsed="false" customWidth="true" hidden="false" outlineLevel="0" max="6" min="6" style="0" width="11.83"/>
    <col collapsed="false" customWidth="true" hidden="false" outlineLevel="0" max="7" min="7" style="0" width="13.65"/>
    <col collapsed="false" customWidth="true" hidden="false" outlineLevel="0" max="8" min="8" style="0" width="16.38"/>
    <col collapsed="false" customWidth="true" hidden="false" outlineLevel="0" max="9" min="9" style="0" width="27.3"/>
  </cols>
  <sheetData>
    <row r="2" customFormat="false" ht="22.35" hidden="false" customHeight="false" outlineLevel="0" collapsed="false">
      <c r="B2" s="13" t="s">
        <v>40</v>
      </c>
    </row>
    <row r="4" customFormat="false" ht="16.4" hidden="false" customHeight="false" outlineLevel="0" collapsed="false">
      <c r="B4" s="14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48</v>
      </c>
    </row>
    <row r="5" customFormat="false" ht="15" hidden="false" customHeight="false" outlineLevel="0" collapsed="false">
      <c r="B5" s="15" t="n">
        <v>1</v>
      </c>
      <c r="C5" s="16" t="s">
        <v>49</v>
      </c>
      <c r="D5" s="17" t="s">
        <v>50</v>
      </c>
      <c r="E5" s="16" t="s">
        <v>51</v>
      </c>
      <c r="F5" s="18" t="s">
        <v>52</v>
      </c>
      <c r="G5" s="18" t="s">
        <v>53</v>
      </c>
      <c r="H5" s="16" t="s">
        <v>54</v>
      </c>
      <c r="I5" s="17" t="s">
        <v>55</v>
      </c>
    </row>
    <row r="6" customFormat="false" ht="15" hidden="false" customHeight="false" outlineLevel="0" collapsed="false">
      <c r="B6" s="15" t="n">
        <v>2</v>
      </c>
      <c r="C6" s="16" t="s">
        <v>49</v>
      </c>
      <c r="D6" s="17" t="s">
        <v>56</v>
      </c>
      <c r="E6" s="16" t="s">
        <v>57</v>
      </c>
      <c r="F6" s="18" t="s">
        <v>58</v>
      </c>
      <c r="G6" s="18" t="s">
        <v>59</v>
      </c>
      <c r="H6" s="16" t="s">
        <v>54</v>
      </c>
      <c r="I6" s="17" t="s">
        <v>60</v>
      </c>
    </row>
    <row r="7" customFormat="false" ht="15" hidden="false" customHeight="false" outlineLevel="0" collapsed="false">
      <c r="B7" s="15" t="n">
        <v>3</v>
      </c>
      <c r="C7" s="16" t="s">
        <v>49</v>
      </c>
      <c r="D7" s="17" t="s">
        <v>61</v>
      </c>
      <c r="E7" s="16" t="s">
        <v>62</v>
      </c>
      <c r="F7" s="18" t="s">
        <v>52</v>
      </c>
      <c r="G7" s="18" t="s">
        <v>63</v>
      </c>
      <c r="H7" s="16" t="s">
        <v>64</v>
      </c>
      <c r="I7" s="17" t="s">
        <v>65</v>
      </c>
    </row>
    <row r="8" customFormat="false" ht="15" hidden="false" customHeight="false" outlineLevel="0" collapsed="false">
      <c r="B8" s="15" t="n">
        <v>4</v>
      </c>
      <c r="C8" s="16" t="s">
        <v>49</v>
      </c>
      <c r="D8" s="17" t="s">
        <v>66</v>
      </c>
      <c r="E8" s="16" t="s">
        <v>62</v>
      </c>
      <c r="F8" s="18" t="s">
        <v>67</v>
      </c>
      <c r="G8" s="18" t="s">
        <v>68</v>
      </c>
      <c r="H8" s="16" t="s">
        <v>69</v>
      </c>
      <c r="I8" s="17"/>
    </row>
    <row r="9" customFormat="false" ht="15" hidden="false" customHeight="false" outlineLevel="0" collapsed="false">
      <c r="B9" s="15" t="n">
        <v>5</v>
      </c>
      <c r="C9" s="16" t="s">
        <v>49</v>
      </c>
      <c r="D9" s="17" t="s">
        <v>70</v>
      </c>
      <c r="E9" s="16" t="s">
        <v>71</v>
      </c>
      <c r="F9" s="18" t="s">
        <v>72</v>
      </c>
      <c r="G9" s="18" t="s">
        <v>73</v>
      </c>
      <c r="H9" s="16" t="s">
        <v>69</v>
      </c>
      <c r="I9" s="17" t="s">
        <v>74</v>
      </c>
    </row>
    <row r="10" customFormat="false" ht="15" hidden="false" customHeight="false" outlineLevel="0" collapsed="false">
      <c r="B10" s="15" t="n">
        <v>6</v>
      </c>
      <c r="C10" s="16" t="s">
        <v>49</v>
      </c>
      <c r="D10" s="17" t="s">
        <v>75</v>
      </c>
      <c r="E10" s="16" t="s">
        <v>76</v>
      </c>
      <c r="F10" s="18" t="s">
        <v>77</v>
      </c>
      <c r="G10" s="18" t="s">
        <v>78</v>
      </c>
      <c r="H10" s="16" t="s">
        <v>69</v>
      </c>
      <c r="I10" s="17" t="s">
        <v>79</v>
      </c>
    </row>
    <row r="11" customFormat="false" ht="15" hidden="false" customHeight="false" outlineLevel="0" collapsed="false">
      <c r="B11" s="15" t="n">
        <v>7</v>
      </c>
      <c r="C11" s="16" t="s">
        <v>49</v>
      </c>
      <c r="D11" s="17" t="s">
        <v>80</v>
      </c>
      <c r="E11" s="16" t="s">
        <v>62</v>
      </c>
      <c r="F11" s="18" t="s">
        <v>58</v>
      </c>
      <c r="G11" s="18" t="s">
        <v>53</v>
      </c>
      <c r="H11" s="16" t="s">
        <v>69</v>
      </c>
      <c r="I11" s="17" t="s">
        <v>81</v>
      </c>
    </row>
    <row r="12" customFormat="false" ht="15" hidden="false" customHeight="false" outlineLevel="0" collapsed="false">
      <c r="B12" s="15" t="n">
        <v>8</v>
      </c>
      <c r="C12" s="16" t="s">
        <v>49</v>
      </c>
      <c r="D12" s="17" t="s">
        <v>82</v>
      </c>
      <c r="E12" s="16" t="s">
        <v>83</v>
      </c>
      <c r="F12" s="18" t="s">
        <v>84</v>
      </c>
      <c r="G12" s="18" t="s">
        <v>85</v>
      </c>
      <c r="H12" s="16" t="s">
        <v>69</v>
      </c>
      <c r="I12" s="17" t="s">
        <v>86</v>
      </c>
    </row>
    <row r="13" customFormat="false" ht="15" hidden="false" customHeight="false" outlineLevel="0" collapsed="false">
      <c r="B13" s="15" t="n">
        <v>9</v>
      </c>
      <c r="C13" s="16" t="s">
        <v>87</v>
      </c>
      <c r="D13" s="17" t="s">
        <v>88</v>
      </c>
      <c r="E13" s="16" t="s">
        <v>62</v>
      </c>
      <c r="F13" s="18" t="s">
        <v>89</v>
      </c>
      <c r="G13" s="18" t="s">
        <v>53</v>
      </c>
      <c r="H13" s="16" t="s">
        <v>64</v>
      </c>
      <c r="I13" s="17" t="s">
        <v>90</v>
      </c>
    </row>
    <row r="14" customFormat="false" ht="15" hidden="false" customHeight="false" outlineLevel="0" collapsed="false">
      <c r="B14" s="15" t="n">
        <v>10</v>
      </c>
      <c r="C14" s="16" t="s">
        <v>87</v>
      </c>
      <c r="D14" s="17" t="s">
        <v>91</v>
      </c>
      <c r="E14" s="16" t="s">
        <v>71</v>
      </c>
      <c r="F14" s="18" t="s">
        <v>72</v>
      </c>
      <c r="G14" s="18" t="s">
        <v>92</v>
      </c>
      <c r="H14" s="16" t="s">
        <v>64</v>
      </c>
      <c r="I14" s="19" t="s">
        <v>93</v>
      </c>
    </row>
    <row r="15" customFormat="false" ht="15" hidden="false" customHeight="false" outlineLevel="0" collapsed="false">
      <c r="B15" s="15" t="n">
        <v>11</v>
      </c>
      <c r="C15" s="16" t="s">
        <v>87</v>
      </c>
      <c r="D15" s="17" t="s">
        <v>94</v>
      </c>
      <c r="E15" s="16" t="s">
        <v>62</v>
      </c>
      <c r="F15" s="18" t="s">
        <v>52</v>
      </c>
      <c r="G15" s="18" t="s">
        <v>85</v>
      </c>
      <c r="H15" s="16" t="s">
        <v>54</v>
      </c>
      <c r="I15" s="17" t="s">
        <v>95</v>
      </c>
    </row>
    <row r="16" customFormat="false" ht="15" hidden="false" customHeight="false" outlineLevel="0" collapsed="false">
      <c r="B16" s="15" t="n">
        <v>12</v>
      </c>
      <c r="C16" s="16" t="s">
        <v>87</v>
      </c>
      <c r="D16" s="17" t="s">
        <v>96</v>
      </c>
      <c r="E16" s="16" t="s">
        <v>57</v>
      </c>
      <c r="F16" s="18" t="s">
        <v>97</v>
      </c>
      <c r="G16" s="18" t="s">
        <v>68</v>
      </c>
      <c r="H16" s="16" t="s">
        <v>54</v>
      </c>
      <c r="I16" s="17" t="s">
        <v>98</v>
      </c>
    </row>
    <row r="17" customFormat="false" ht="15" hidden="false" customHeight="false" outlineLevel="0" collapsed="false">
      <c r="B17" s="15" t="n">
        <v>13</v>
      </c>
      <c r="C17" s="16" t="s">
        <v>87</v>
      </c>
      <c r="D17" s="17" t="s">
        <v>99</v>
      </c>
      <c r="E17" s="16" t="s">
        <v>100</v>
      </c>
      <c r="F17" s="18" t="s">
        <v>84</v>
      </c>
      <c r="G17" s="18" t="s">
        <v>101</v>
      </c>
      <c r="H17" s="16" t="s">
        <v>69</v>
      </c>
      <c r="I17" s="17" t="s">
        <v>102</v>
      </c>
    </row>
    <row r="18" customFormat="false" ht="15" hidden="false" customHeight="false" outlineLevel="0" collapsed="false">
      <c r="B18" s="15" t="n">
        <v>14</v>
      </c>
      <c r="C18" s="16" t="s">
        <v>87</v>
      </c>
      <c r="D18" s="17" t="s">
        <v>103</v>
      </c>
      <c r="E18" s="16" t="s">
        <v>62</v>
      </c>
      <c r="F18" s="18" t="s">
        <v>104</v>
      </c>
      <c r="G18" s="18" t="s">
        <v>101</v>
      </c>
      <c r="H18" s="16" t="s">
        <v>54</v>
      </c>
      <c r="I18" s="17" t="s">
        <v>105</v>
      </c>
    </row>
    <row r="19" customFormat="false" ht="15" hidden="false" customHeight="false" outlineLevel="0" collapsed="false">
      <c r="B19" s="15" t="n">
        <v>15</v>
      </c>
      <c r="C19" s="16" t="s">
        <v>87</v>
      </c>
      <c r="D19" s="17" t="s">
        <v>106</v>
      </c>
      <c r="E19" s="16" t="s">
        <v>51</v>
      </c>
      <c r="F19" s="18" t="s">
        <v>89</v>
      </c>
      <c r="G19" s="18" t="s">
        <v>107</v>
      </c>
      <c r="H19" s="16" t="s">
        <v>54</v>
      </c>
      <c r="I19" s="17" t="s">
        <v>108</v>
      </c>
    </row>
    <row r="20" customFormat="false" ht="15" hidden="false" customHeight="false" outlineLevel="0" collapsed="false">
      <c r="B20" s="15" t="n">
        <v>16</v>
      </c>
      <c r="C20" s="16" t="s">
        <v>109</v>
      </c>
      <c r="D20" s="17" t="s">
        <v>110</v>
      </c>
      <c r="E20" s="16" t="s">
        <v>111</v>
      </c>
      <c r="F20" s="18" t="s">
        <v>97</v>
      </c>
      <c r="G20" s="18" t="s">
        <v>73</v>
      </c>
      <c r="H20" s="16" t="s">
        <v>54</v>
      </c>
      <c r="I20" s="17" t="s">
        <v>112</v>
      </c>
    </row>
    <row r="21" customFormat="false" ht="15" hidden="false" customHeight="false" outlineLevel="0" collapsed="false">
      <c r="B21" s="15" t="n">
        <v>17</v>
      </c>
      <c r="C21" s="16" t="s">
        <v>109</v>
      </c>
      <c r="D21" s="17" t="s">
        <v>113</v>
      </c>
      <c r="E21" s="16" t="s">
        <v>57</v>
      </c>
      <c r="F21" s="18" t="s">
        <v>89</v>
      </c>
      <c r="G21" s="18" t="s">
        <v>114</v>
      </c>
      <c r="H21" s="16" t="s">
        <v>54</v>
      </c>
      <c r="I21" s="17" t="s">
        <v>115</v>
      </c>
    </row>
    <row r="22" customFormat="false" ht="15" hidden="false" customHeight="false" outlineLevel="0" collapsed="false">
      <c r="B22" s="15" t="n">
        <v>18</v>
      </c>
      <c r="C22" s="16" t="s">
        <v>109</v>
      </c>
      <c r="D22" s="17" t="s">
        <v>116</v>
      </c>
      <c r="E22" s="16" t="s">
        <v>62</v>
      </c>
      <c r="F22" s="18" t="s">
        <v>117</v>
      </c>
      <c r="G22" s="18" t="s">
        <v>118</v>
      </c>
      <c r="H22" s="16" t="s">
        <v>69</v>
      </c>
      <c r="I22" s="17" t="s">
        <v>119</v>
      </c>
    </row>
    <row r="23" customFormat="false" ht="15" hidden="false" customHeight="false" outlineLevel="0" collapsed="false">
      <c r="B23" s="15" t="n">
        <v>19</v>
      </c>
      <c r="C23" s="16" t="s">
        <v>109</v>
      </c>
      <c r="D23" s="17" t="s">
        <v>120</v>
      </c>
      <c r="E23" s="16" t="s">
        <v>121</v>
      </c>
      <c r="F23" s="18" t="s">
        <v>122</v>
      </c>
      <c r="G23" s="18" t="s">
        <v>123</v>
      </c>
      <c r="H23" s="16" t="s">
        <v>69</v>
      </c>
      <c r="I23" s="17" t="s">
        <v>124</v>
      </c>
    </row>
    <row r="24" customFormat="false" ht="15" hidden="false" customHeight="false" outlineLevel="0" collapsed="false">
      <c r="B24" s="15" t="n">
        <v>20</v>
      </c>
      <c r="C24" s="16" t="s">
        <v>109</v>
      </c>
      <c r="D24" s="17" t="s">
        <v>125</v>
      </c>
      <c r="E24" s="16" t="s">
        <v>126</v>
      </c>
      <c r="F24" s="18" t="s">
        <v>127</v>
      </c>
      <c r="G24" s="18" t="s">
        <v>53</v>
      </c>
      <c r="H24" s="16" t="s">
        <v>69</v>
      </c>
      <c r="I24" s="17" t="s">
        <v>102</v>
      </c>
    </row>
    <row r="25" customFormat="false" ht="15" hidden="false" customHeight="false" outlineLevel="0" collapsed="false">
      <c r="B25" s="15" t="n">
        <v>21</v>
      </c>
      <c r="C25" s="16" t="s">
        <v>109</v>
      </c>
      <c r="D25" s="17" t="s">
        <v>128</v>
      </c>
      <c r="E25" s="16" t="s">
        <v>62</v>
      </c>
      <c r="F25" s="18" t="s">
        <v>89</v>
      </c>
      <c r="G25" s="18" t="s">
        <v>129</v>
      </c>
      <c r="H25" s="16" t="s">
        <v>54</v>
      </c>
      <c r="I25" s="17" t="s">
        <v>130</v>
      </c>
    </row>
    <row r="26" customFormat="false" ht="15" hidden="false" customHeight="false" outlineLevel="0" collapsed="false">
      <c r="B26" s="15" t="n">
        <v>22</v>
      </c>
      <c r="C26" s="16" t="s">
        <v>131</v>
      </c>
      <c r="D26" s="17" t="s">
        <v>132</v>
      </c>
      <c r="E26" s="16" t="s">
        <v>133</v>
      </c>
      <c r="F26" s="18" t="s">
        <v>72</v>
      </c>
      <c r="G26" s="18" t="s">
        <v>114</v>
      </c>
      <c r="H26" s="16" t="s">
        <v>54</v>
      </c>
      <c r="I26" s="17" t="s">
        <v>134</v>
      </c>
    </row>
    <row r="27" customFormat="false" ht="15" hidden="false" customHeight="false" outlineLevel="0" collapsed="false">
      <c r="B27" s="15" t="n">
        <v>23</v>
      </c>
      <c r="C27" s="16" t="s">
        <v>131</v>
      </c>
      <c r="D27" s="17" t="s">
        <v>135</v>
      </c>
      <c r="E27" s="16" t="s">
        <v>121</v>
      </c>
      <c r="F27" s="18" t="s">
        <v>97</v>
      </c>
      <c r="G27" s="18" t="s">
        <v>53</v>
      </c>
      <c r="H27" s="16" t="s">
        <v>69</v>
      </c>
      <c r="I27" s="17" t="s">
        <v>136</v>
      </c>
    </row>
    <row r="28" customFormat="false" ht="15" hidden="false" customHeight="false" outlineLevel="0" collapsed="false">
      <c r="B28" s="15" t="n">
        <v>24</v>
      </c>
      <c r="C28" s="16" t="s">
        <v>131</v>
      </c>
      <c r="D28" s="17" t="s">
        <v>137</v>
      </c>
      <c r="E28" s="16" t="s">
        <v>62</v>
      </c>
      <c r="F28" s="18" t="s">
        <v>67</v>
      </c>
      <c r="G28" s="18" t="s">
        <v>68</v>
      </c>
      <c r="H28" s="16" t="s">
        <v>69</v>
      </c>
      <c r="I28" s="17"/>
    </row>
    <row r="29" customFormat="false" ht="15" hidden="false" customHeight="false" outlineLevel="0" collapsed="false">
      <c r="B29" s="15" t="n">
        <v>25</v>
      </c>
      <c r="C29" s="16" t="s">
        <v>131</v>
      </c>
      <c r="D29" s="17" t="s">
        <v>138</v>
      </c>
      <c r="E29" s="16" t="s">
        <v>62</v>
      </c>
      <c r="F29" s="18" t="s">
        <v>117</v>
      </c>
      <c r="G29" s="18" t="s">
        <v>53</v>
      </c>
      <c r="H29" s="16" t="s">
        <v>69</v>
      </c>
      <c r="I29" s="17" t="s">
        <v>139</v>
      </c>
    </row>
    <row r="30" customFormat="false" ht="15" hidden="false" customHeight="false" outlineLevel="0" collapsed="false">
      <c r="B30" s="15" t="n">
        <v>26</v>
      </c>
      <c r="C30" s="16" t="s">
        <v>140</v>
      </c>
      <c r="D30" s="17" t="s">
        <v>141</v>
      </c>
      <c r="E30" s="16" t="s">
        <v>62</v>
      </c>
      <c r="F30" s="18" t="s">
        <v>97</v>
      </c>
      <c r="G30" s="18" t="s">
        <v>101</v>
      </c>
      <c r="H30" s="16" t="s">
        <v>142</v>
      </c>
      <c r="I30" s="17" t="s">
        <v>143</v>
      </c>
    </row>
    <row r="31" customFormat="false" ht="15" hidden="false" customHeight="false" outlineLevel="0" collapsed="false">
      <c r="B31" s="15" t="n">
        <v>27</v>
      </c>
      <c r="C31" s="16" t="s">
        <v>140</v>
      </c>
      <c r="D31" s="17" t="s">
        <v>144</v>
      </c>
      <c r="E31" s="16" t="s">
        <v>100</v>
      </c>
      <c r="F31" s="18" t="s">
        <v>89</v>
      </c>
      <c r="G31" s="18" t="s">
        <v>145</v>
      </c>
      <c r="H31" s="16" t="s">
        <v>142</v>
      </c>
      <c r="I31" s="17" t="s">
        <v>146</v>
      </c>
    </row>
    <row r="32" customFormat="false" ht="15" hidden="false" customHeight="false" outlineLevel="0" collapsed="false">
      <c r="B32" s="15" t="n">
        <v>28</v>
      </c>
      <c r="C32" s="16" t="s">
        <v>140</v>
      </c>
      <c r="D32" s="17" t="s">
        <v>147</v>
      </c>
      <c r="E32" s="16" t="s">
        <v>148</v>
      </c>
      <c r="F32" s="18" t="s">
        <v>122</v>
      </c>
      <c r="G32" s="18" t="s">
        <v>149</v>
      </c>
      <c r="H32" s="16" t="s">
        <v>142</v>
      </c>
      <c r="I32" s="17" t="s">
        <v>150</v>
      </c>
    </row>
    <row r="33" customFormat="false" ht="15" hidden="false" customHeight="false" outlineLevel="0" collapsed="false">
      <c r="B33" s="15" t="n">
        <v>29</v>
      </c>
      <c r="C33" s="16" t="s">
        <v>151</v>
      </c>
      <c r="D33" s="17" t="s">
        <v>152</v>
      </c>
      <c r="E33" s="16" t="s">
        <v>51</v>
      </c>
      <c r="F33" s="18" t="s">
        <v>52</v>
      </c>
      <c r="G33" s="18" t="s">
        <v>53</v>
      </c>
      <c r="H33" s="16" t="s">
        <v>142</v>
      </c>
      <c r="I33" s="17" t="s">
        <v>153</v>
      </c>
    </row>
    <row r="34" customFormat="false" ht="15" hidden="false" customHeight="false" outlineLevel="0" collapsed="false">
      <c r="B34" s="15" t="n">
        <v>30</v>
      </c>
      <c r="C34" s="16" t="s">
        <v>151</v>
      </c>
      <c r="D34" s="17" t="s">
        <v>154</v>
      </c>
      <c r="E34" s="16" t="s">
        <v>62</v>
      </c>
      <c r="F34" s="18" t="s">
        <v>52</v>
      </c>
      <c r="G34" s="18" t="s">
        <v>85</v>
      </c>
      <c r="H34" s="16" t="s">
        <v>142</v>
      </c>
      <c r="I34" s="17" t="s">
        <v>155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4.55"/>
    <col collapsed="false" customWidth="true" hidden="false" outlineLevel="0" max="3" min="3" style="0" width="20.01"/>
    <col collapsed="false" customWidth="true" hidden="false" outlineLevel="0" max="11" min="4" style="0" width="9.1"/>
    <col collapsed="false" customWidth="true" hidden="false" outlineLevel="0" max="12" min="12" style="0" width="10.92"/>
    <col collapsed="false" customWidth="true" hidden="false" outlineLevel="0" max="13" min="13" style="0" width="20.01"/>
  </cols>
  <sheetData>
    <row r="2" customFormat="false" ht="22.35" hidden="false" customHeight="false" outlineLevel="0" collapsed="false">
      <c r="B2" s="13" t="s">
        <v>156</v>
      </c>
    </row>
    <row r="4" customFormat="false" ht="16.4" hidden="false" customHeight="false" outlineLevel="0" collapsed="false">
      <c r="B4" s="14" t="s">
        <v>41</v>
      </c>
      <c r="C4" s="7" t="s">
        <v>43</v>
      </c>
      <c r="D4" s="7" t="s">
        <v>15</v>
      </c>
      <c r="E4" s="7" t="s">
        <v>18</v>
      </c>
      <c r="F4" s="7" t="s">
        <v>21</v>
      </c>
      <c r="G4" s="7" t="s">
        <v>24</v>
      </c>
      <c r="H4" s="7" t="s">
        <v>27</v>
      </c>
      <c r="I4" s="7" t="s">
        <v>157</v>
      </c>
      <c r="J4" s="7" t="s">
        <v>158</v>
      </c>
      <c r="K4" s="7" t="s">
        <v>36</v>
      </c>
      <c r="L4" s="7" t="s">
        <v>159</v>
      </c>
      <c r="M4" s="7" t="s">
        <v>160</v>
      </c>
    </row>
    <row r="5" customFormat="false" ht="31.3" hidden="false" customHeight="false" outlineLevel="0" collapsed="false">
      <c r="B5" s="20" t="s">
        <v>161</v>
      </c>
      <c r="D5" s="21" t="n">
        <f aca="false">'0_说明与权重'!C15</f>
        <v>0.25</v>
      </c>
      <c r="E5" s="21" t="n">
        <f aca="false">'0_说明与权重'!C16</f>
        <v>0.2</v>
      </c>
      <c r="F5" s="21" t="n">
        <f aca="false">'0_说明与权重'!C17</f>
        <v>0.15</v>
      </c>
      <c r="G5" s="21" t="n">
        <f aca="false">'0_说明与权重'!C18</f>
        <v>0.15</v>
      </c>
      <c r="H5" s="21" t="n">
        <f aca="false">'0_说明与权重'!C19</f>
        <v>0.1</v>
      </c>
      <c r="I5" s="21" t="n">
        <f aca="false">'0_说明与权重'!C20</f>
        <v>0.05</v>
      </c>
      <c r="J5" s="21" t="n">
        <f aca="false">'0_说明与权重'!C21</f>
        <v>0.05</v>
      </c>
      <c r="K5" s="21" t="n">
        <f aca="false">'0_说明与权重'!C22</f>
        <v>0.05</v>
      </c>
    </row>
    <row r="6" customFormat="false" ht="31.3" hidden="false" customHeight="false" outlineLevel="0" collapsed="false">
      <c r="B6" s="22" t="n">
        <v>1</v>
      </c>
      <c r="C6" s="8" t="s">
        <v>162</v>
      </c>
      <c r="D6" s="23"/>
      <c r="E6" s="23"/>
      <c r="F6" s="23"/>
      <c r="G6" s="23"/>
      <c r="H6" s="23"/>
      <c r="I6" s="23"/>
      <c r="J6" s="23"/>
      <c r="K6" s="23"/>
      <c r="L6" s="24" t="n">
        <f aca="false">IFERROR(SUMPRODUCT(D6:K6,$D$5:$K$5),0)</f>
        <v>0</v>
      </c>
      <c r="M6" s="25"/>
    </row>
    <row r="7" customFormat="false" ht="31.3" hidden="false" customHeight="false" outlineLevel="0" collapsed="false">
      <c r="B7" s="22" t="n">
        <v>2</v>
      </c>
      <c r="C7" s="8" t="s">
        <v>163</v>
      </c>
      <c r="D7" s="23"/>
      <c r="E7" s="23"/>
      <c r="F7" s="23"/>
      <c r="G7" s="23"/>
      <c r="H7" s="23"/>
      <c r="I7" s="23"/>
      <c r="J7" s="23"/>
      <c r="K7" s="23"/>
      <c r="L7" s="24" t="n">
        <f aca="false">IFERROR(SUMPRODUCT(D7:K7,$D$5:$K$5),0)</f>
        <v>0</v>
      </c>
      <c r="M7" s="25"/>
    </row>
    <row r="8" customFormat="false" ht="31.3" hidden="false" customHeight="false" outlineLevel="0" collapsed="false">
      <c r="B8" s="22" t="n">
        <v>3</v>
      </c>
      <c r="C8" s="8" t="s">
        <v>164</v>
      </c>
      <c r="D8" s="23"/>
      <c r="E8" s="23"/>
      <c r="F8" s="23"/>
      <c r="G8" s="23"/>
      <c r="H8" s="23"/>
      <c r="I8" s="23"/>
      <c r="J8" s="23"/>
      <c r="K8" s="23"/>
      <c r="L8" s="24" t="n">
        <f aca="false">IFERROR(SUMPRODUCT(D8:K8,$D$5:$K$5),0)</f>
        <v>0</v>
      </c>
      <c r="M8" s="25"/>
    </row>
    <row r="9" customFormat="false" ht="31.3" hidden="false" customHeight="false" outlineLevel="0" collapsed="false">
      <c r="B9" s="22" t="n">
        <v>4</v>
      </c>
      <c r="C9" s="8" t="s">
        <v>165</v>
      </c>
      <c r="D9" s="23"/>
      <c r="E9" s="23"/>
      <c r="F9" s="23"/>
      <c r="G9" s="23"/>
      <c r="H9" s="23"/>
      <c r="I9" s="23"/>
      <c r="J9" s="23"/>
      <c r="K9" s="23"/>
      <c r="L9" s="24" t="n">
        <f aca="false">IFERROR(SUMPRODUCT(D9:K9,$D$5:$K$5),0)</f>
        <v>0</v>
      </c>
      <c r="M9" s="25"/>
    </row>
    <row r="10" customFormat="false" ht="31.3" hidden="false" customHeight="false" outlineLevel="0" collapsed="false">
      <c r="B10" s="22" t="n">
        <v>5</v>
      </c>
      <c r="C10" s="8" t="s">
        <v>166</v>
      </c>
      <c r="D10" s="23"/>
      <c r="E10" s="23"/>
      <c r="F10" s="23"/>
      <c r="G10" s="23"/>
      <c r="H10" s="23"/>
      <c r="I10" s="23"/>
      <c r="J10" s="23"/>
      <c r="K10" s="23"/>
      <c r="L10" s="24" t="n">
        <f aca="false">IFERROR(SUMPRODUCT(D10:K10,$D$5:$K$5),0)</f>
        <v>0</v>
      </c>
      <c r="M10" s="25"/>
    </row>
    <row r="11" customFormat="false" ht="31.3" hidden="false" customHeight="false" outlineLevel="0" collapsed="false">
      <c r="B11" s="22" t="n">
        <v>6</v>
      </c>
      <c r="C11" s="8" t="s">
        <v>167</v>
      </c>
      <c r="D11" s="23"/>
      <c r="E11" s="23"/>
      <c r="F11" s="23"/>
      <c r="G11" s="23"/>
      <c r="H11" s="23"/>
      <c r="I11" s="23"/>
      <c r="J11" s="23"/>
      <c r="K11" s="23"/>
      <c r="L11" s="24" t="n">
        <f aca="false">IFERROR(SUMPRODUCT(D11:K11,$D$5:$K$5),0)</f>
        <v>0</v>
      </c>
      <c r="M11" s="25"/>
    </row>
    <row r="12" customFormat="false" ht="31.3" hidden="false" customHeight="false" outlineLevel="0" collapsed="false">
      <c r="B12" s="22" t="n">
        <v>7</v>
      </c>
      <c r="C12" s="8" t="s">
        <v>168</v>
      </c>
      <c r="D12" s="23"/>
      <c r="E12" s="23"/>
      <c r="F12" s="23"/>
      <c r="G12" s="23"/>
      <c r="H12" s="23"/>
      <c r="I12" s="23"/>
      <c r="J12" s="23"/>
      <c r="K12" s="23"/>
      <c r="L12" s="24" t="n">
        <f aca="false">IFERROR(SUMPRODUCT(D12:K12,$D$5:$K$5),0)</f>
        <v>0</v>
      </c>
      <c r="M12" s="25"/>
    </row>
    <row r="13" customFormat="false" ht="31.3" hidden="false" customHeight="false" outlineLevel="0" collapsed="false">
      <c r="B13" s="22" t="n">
        <v>8</v>
      </c>
      <c r="C13" s="8" t="s">
        <v>169</v>
      </c>
      <c r="D13" s="23"/>
      <c r="E13" s="23"/>
      <c r="F13" s="23"/>
      <c r="G13" s="23"/>
      <c r="H13" s="23"/>
      <c r="I13" s="23"/>
      <c r="J13" s="23"/>
      <c r="K13" s="23"/>
      <c r="L13" s="24" t="n">
        <f aca="false">IFERROR(SUMPRODUCT(D13:K13,$D$5:$K$5),0)</f>
        <v>0</v>
      </c>
      <c r="M13" s="25"/>
    </row>
    <row r="14" customFormat="false" ht="31.3" hidden="false" customHeight="false" outlineLevel="0" collapsed="false">
      <c r="B14" s="22" t="n">
        <v>9</v>
      </c>
      <c r="C14" s="8" t="s">
        <v>170</v>
      </c>
      <c r="D14" s="23"/>
      <c r="E14" s="23"/>
      <c r="F14" s="23"/>
      <c r="G14" s="23"/>
      <c r="H14" s="23"/>
      <c r="I14" s="23"/>
      <c r="J14" s="23"/>
      <c r="K14" s="23"/>
      <c r="L14" s="24" t="n">
        <f aca="false">IFERROR(SUMPRODUCT(D14:K14,$D$5:$K$5),0)</f>
        <v>0</v>
      </c>
      <c r="M14" s="25"/>
    </row>
    <row r="15" customFormat="false" ht="31.3" hidden="false" customHeight="false" outlineLevel="0" collapsed="false">
      <c r="B15" s="22" t="n">
        <v>10</v>
      </c>
      <c r="C15" s="8" t="s">
        <v>171</v>
      </c>
      <c r="D15" s="23"/>
      <c r="E15" s="23"/>
      <c r="F15" s="23"/>
      <c r="G15" s="23"/>
      <c r="H15" s="23"/>
      <c r="I15" s="23"/>
      <c r="J15" s="23"/>
      <c r="K15" s="23"/>
      <c r="L15" s="24" t="n">
        <f aca="false">IFERROR(SUMPRODUCT(D15:K15,$D$5:$K$5),0)</f>
        <v>0</v>
      </c>
      <c r="M15" s="25"/>
    </row>
    <row r="16" customFormat="false" ht="31.3" hidden="false" customHeight="false" outlineLevel="0" collapsed="false">
      <c r="B16" s="22" t="n">
        <v>11</v>
      </c>
      <c r="C16" s="8" t="s">
        <v>172</v>
      </c>
      <c r="D16" s="23"/>
      <c r="E16" s="23"/>
      <c r="F16" s="23"/>
      <c r="G16" s="23"/>
      <c r="H16" s="23"/>
      <c r="I16" s="23"/>
      <c r="J16" s="23"/>
      <c r="K16" s="23"/>
      <c r="L16" s="24" t="n">
        <f aca="false">IFERROR(SUMPRODUCT(D16:K16,$D$5:$K$5),0)</f>
        <v>0</v>
      </c>
      <c r="M16" s="25"/>
    </row>
    <row r="17" customFormat="false" ht="31.3" hidden="false" customHeight="false" outlineLevel="0" collapsed="false">
      <c r="B17" s="22" t="n">
        <v>12</v>
      </c>
      <c r="C17" s="8" t="s">
        <v>173</v>
      </c>
      <c r="D17" s="23"/>
      <c r="E17" s="23"/>
      <c r="F17" s="23"/>
      <c r="G17" s="23"/>
      <c r="H17" s="23"/>
      <c r="I17" s="23"/>
      <c r="J17" s="23"/>
      <c r="K17" s="23"/>
      <c r="L17" s="24" t="n">
        <f aca="false">IFERROR(SUMPRODUCT(D17:K17,$D$5:$K$5),0)</f>
        <v>0</v>
      </c>
      <c r="M17" s="25"/>
    </row>
    <row r="18" customFormat="false" ht="16.4" hidden="false" customHeight="false" outlineLevel="0" collapsed="false">
      <c r="B18" s="22" t="n">
        <v>13</v>
      </c>
      <c r="C18" s="8" t="s">
        <v>174</v>
      </c>
      <c r="D18" s="23"/>
      <c r="E18" s="23"/>
      <c r="F18" s="23"/>
      <c r="G18" s="23"/>
      <c r="H18" s="23"/>
      <c r="I18" s="23"/>
      <c r="J18" s="23"/>
      <c r="K18" s="23"/>
      <c r="L18" s="24" t="n">
        <f aca="false">IFERROR(SUMPRODUCT(D18:K18,$D$5:$K$5),0)</f>
        <v>0</v>
      </c>
      <c r="M18" s="25"/>
    </row>
    <row r="19" customFormat="false" ht="31.3" hidden="false" customHeight="false" outlineLevel="0" collapsed="false">
      <c r="B19" s="22" t="n">
        <v>14</v>
      </c>
      <c r="C19" s="8" t="s">
        <v>175</v>
      </c>
      <c r="D19" s="23"/>
      <c r="E19" s="23"/>
      <c r="F19" s="23"/>
      <c r="G19" s="23"/>
      <c r="H19" s="23"/>
      <c r="I19" s="23"/>
      <c r="J19" s="23"/>
      <c r="K19" s="23"/>
      <c r="L19" s="24" t="n">
        <f aca="false">IFERROR(SUMPRODUCT(D19:K19,$D$5:$K$5),0)</f>
        <v>0</v>
      </c>
      <c r="M19" s="25"/>
    </row>
    <row r="20" customFormat="false" ht="31.3" hidden="false" customHeight="false" outlineLevel="0" collapsed="false">
      <c r="B20" s="22" t="n">
        <v>15</v>
      </c>
      <c r="C20" s="8" t="s">
        <v>176</v>
      </c>
      <c r="D20" s="23"/>
      <c r="E20" s="23"/>
      <c r="F20" s="23"/>
      <c r="G20" s="23"/>
      <c r="H20" s="23"/>
      <c r="I20" s="23"/>
      <c r="J20" s="23"/>
      <c r="K20" s="23"/>
      <c r="L20" s="24" t="n">
        <f aca="false">IFERROR(SUMPRODUCT(D20:K20,$D$5:$K$5),0)</f>
        <v>0</v>
      </c>
      <c r="M20" s="25"/>
    </row>
    <row r="21" customFormat="false" ht="31.3" hidden="false" customHeight="false" outlineLevel="0" collapsed="false">
      <c r="B21" s="22" t="n">
        <v>16</v>
      </c>
      <c r="C21" s="8" t="s">
        <v>177</v>
      </c>
      <c r="D21" s="23"/>
      <c r="E21" s="23"/>
      <c r="F21" s="23"/>
      <c r="G21" s="23"/>
      <c r="H21" s="23"/>
      <c r="I21" s="23"/>
      <c r="J21" s="23"/>
      <c r="K21" s="23"/>
      <c r="L21" s="24" t="n">
        <f aca="false">IFERROR(SUMPRODUCT(D21:K21,$D$5:$K$5),0)</f>
        <v>0</v>
      </c>
      <c r="M21" s="25"/>
    </row>
    <row r="22" customFormat="false" ht="31.3" hidden="false" customHeight="false" outlineLevel="0" collapsed="false">
      <c r="B22" s="22" t="n">
        <v>17</v>
      </c>
      <c r="C22" s="8" t="s">
        <v>178</v>
      </c>
      <c r="D22" s="23"/>
      <c r="E22" s="23"/>
      <c r="F22" s="23"/>
      <c r="G22" s="23"/>
      <c r="H22" s="23"/>
      <c r="I22" s="23"/>
      <c r="J22" s="23"/>
      <c r="K22" s="23"/>
      <c r="L22" s="24" t="n">
        <f aca="false">IFERROR(SUMPRODUCT(D22:K22,$D$5:$K$5),0)</f>
        <v>0</v>
      </c>
      <c r="M22" s="25"/>
    </row>
    <row r="23" customFormat="false" ht="31.3" hidden="false" customHeight="false" outlineLevel="0" collapsed="false">
      <c r="B23" s="22" t="n">
        <v>18</v>
      </c>
      <c r="C23" s="8" t="s">
        <v>179</v>
      </c>
      <c r="D23" s="23"/>
      <c r="E23" s="23"/>
      <c r="F23" s="23"/>
      <c r="G23" s="23"/>
      <c r="H23" s="23"/>
      <c r="I23" s="23"/>
      <c r="J23" s="23"/>
      <c r="K23" s="23"/>
      <c r="L23" s="24" t="n">
        <f aca="false">IFERROR(SUMPRODUCT(D23:K23,$D$5:$K$5),0)</f>
        <v>0</v>
      </c>
      <c r="M23" s="25"/>
    </row>
    <row r="24" customFormat="false" ht="31.3" hidden="false" customHeight="false" outlineLevel="0" collapsed="false">
      <c r="B24" s="22" t="n">
        <v>19</v>
      </c>
      <c r="C24" s="8" t="s">
        <v>180</v>
      </c>
      <c r="D24" s="23"/>
      <c r="E24" s="23"/>
      <c r="F24" s="23"/>
      <c r="G24" s="23"/>
      <c r="H24" s="23"/>
      <c r="I24" s="23"/>
      <c r="J24" s="23"/>
      <c r="K24" s="23"/>
      <c r="L24" s="24" t="n">
        <f aca="false">IFERROR(SUMPRODUCT(D24:K24,$D$5:$K$5),0)</f>
        <v>0</v>
      </c>
      <c r="M24" s="25"/>
    </row>
    <row r="25" customFormat="false" ht="31.3" hidden="false" customHeight="false" outlineLevel="0" collapsed="false">
      <c r="B25" s="22" t="n">
        <v>20</v>
      </c>
      <c r="C25" s="8" t="s">
        <v>181</v>
      </c>
      <c r="D25" s="23"/>
      <c r="E25" s="23"/>
      <c r="F25" s="23"/>
      <c r="G25" s="23"/>
      <c r="H25" s="23"/>
      <c r="I25" s="23"/>
      <c r="J25" s="23"/>
      <c r="K25" s="23"/>
      <c r="L25" s="24" t="n">
        <f aca="false">IFERROR(SUMPRODUCT(D25:K25,$D$5:$K$5),0)</f>
        <v>0</v>
      </c>
      <c r="M25" s="25"/>
    </row>
    <row r="26" customFormat="false" ht="31.3" hidden="false" customHeight="false" outlineLevel="0" collapsed="false">
      <c r="B26" s="22" t="n">
        <v>21</v>
      </c>
      <c r="C26" s="8" t="s">
        <v>182</v>
      </c>
      <c r="D26" s="23"/>
      <c r="E26" s="23"/>
      <c r="F26" s="23"/>
      <c r="G26" s="23"/>
      <c r="H26" s="23"/>
      <c r="I26" s="23"/>
      <c r="J26" s="23"/>
      <c r="K26" s="23"/>
      <c r="L26" s="24" t="n">
        <f aca="false">IFERROR(SUMPRODUCT(D26:K26,$D$5:$K$5),0)</f>
        <v>0</v>
      </c>
      <c r="M26" s="25"/>
    </row>
    <row r="27" customFormat="false" ht="31.3" hidden="false" customHeight="false" outlineLevel="0" collapsed="false">
      <c r="B27" s="22" t="n">
        <v>22</v>
      </c>
      <c r="C27" s="8" t="s">
        <v>183</v>
      </c>
      <c r="D27" s="23"/>
      <c r="E27" s="23"/>
      <c r="F27" s="23"/>
      <c r="G27" s="23"/>
      <c r="H27" s="23"/>
      <c r="I27" s="23"/>
      <c r="J27" s="23"/>
      <c r="K27" s="23"/>
      <c r="L27" s="24" t="n">
        <f aca="false">IFERROR(SUMPRODUCT(D27:K27,$D$5:$K$5),0)</f>
        <v>0</v>
      </c>
      <c r="M27" s="25"/>
    </row>
    <row r="28" customFormat="false" ht="31.3" hidden="false" customHeight="false" outlineLevel="0" collapsed="false">
      <c r="B28" s="22" t="n">
        <v>23</v>
      </c>
      <c r="C28" s="8" t="s">
        <v>184</v>
      </c>
      <c r="D28" s="23"/>
      <c r="E28" s="23"/>
      <c r="F28" s="23"/>
      <c r="G28" s="23"/>
      <c r="H28" s="23"/>
      <c r="I28" s="23"/>
      <c r="J28" s="23"/>
      <c r="K28" s="23"/>
      <c r="L28" s="24" t="n">
        <f aca="false">IFERROR(SUMPRODUCT(D28:K28,$D$5:$K$5),0)</f>
        <v>0</v>
      </c>
      <c r="M28" s="25"/>
    </row>
    <row r="29" customFormat="false" ht="31.3" hidden="false" customHeight="false" outlineLevel="0" collapsed="false">
      <c r="B29" s="22" t="n">
        <v>24</v>
      </c>
      <c r="C29" s="8" t="s">
        <v>185</v>
      </c>
      <c r="D29" s="23"/>
      <c r="E29" s="23"/>
      <c r="F29" s="23"/>
      <c r="G29" s="23"/>
      <c r="H29" s="23"/>
      <c r="I29" s="23"/>
      <c r="J29" s="23"/>
      <c r="K29" s="23"/>
      <c r="L29" s="24" t="n">
        <f aca="false">IFERROR(SUMPRODUCT(D29:K29,$D$5:$K$5),0)</f>
        <v>0</v>
      </c>
      <c r="M29" s="25"/>
    </row>
    <row r="30" customFormat="false" ht="31.3" hidden="false" customHeight="false" outlineLevel="0" collapsed="false">
      <c r="B30" s="22" t="n">
        <v>25</v>
      </c>
      <c r="C30" s="8" t="s">
        <v>186</v>
      </c>
      <c r="D30" s="23"/>
      <c r="E30" s="23"/>
      <c r="F30" s="23"/>
      <c r="G30" s="23"/>
      <c r="H30" s="23"/>
      <c r="I30" s="23"/>
      <c r="J30" s="23"/>
      <c r="K30" s="23"/>
      <c r="L30" s="24" t="n">
        <f aca="false">IFERROR(SUMPRODUCT(D30:K30,$D$5:$K$5),0)</f>
        <v>0</v>
      </c>
      <c r="M30" s="25"/>
    </row>
    <row r="31" customFormat="false" ht="31.3" hidden="false" customHeight="false" outlineLevel="0" collapsed="false">
      <c r="B31" s="22" t="n">
        <v>26</v>
      </c>
      <c r="C31" s="8" t="s">
        <v>187</v>
      </c>
      <c r="D31" s="23"/>
      <c r="E31" s="23"/>
      <c r="F31" s="23"/>
      <c r="G31" s="23"/>
      <c r="H31" s="23"/>
      <c r="I31" s="23"/>
      <c r="J31" s="23"/>
      <c r="K31" s="23"/>
      <c r="L31" s="24" t="n">
        <f aca="false">IFERROR(SUMPRODUCT(D31:K31,$D$5:$K$5),0)</f>
        <v>0</v>
      </c>
      <c r="M31" s="25"/>
    </row>
    <row r="32" customFormat="false" ht="31.3" hidden="false" customHeight="false" outlineLevel="0" collapsed="false">
      <c r="B32" s="22" t="n">
        <v>27</v>
      </c>
      <c r="C32" s="8" t="s">
        <v>188</v>
      </c>
      <c r="D32" s="23"/>
      <c r="E32" s="23"/>
      <c r="F32" s="23"/>
      <c r="G32" s="23"/>
      <c r="H32" s="23"/>
      <c r="I32" s="23"/>
      <c r="J32" s="23"/>
      <c r="K32" s="23"/>
      <c r="L32" s="24" t="n">
        <f aca="false">IFERROR(SUMPRODUCT(D32:K32,$D$5:$K$5),0)</f>
        <v>0</v>
      </c>
      <c r="M32" s="25"/>
    </row>
    <row r="33" customFormat="false" ht="16.4" hidden="false" customHeight="false" outlineLevel="0" collapsed="false">
      <c r="B33" s="22" t="n">
        <v>28</v>
      </c>
      <c r="C33" s="8" t="s">
        <v>189</v>
      </c>
      <c r="D33" s="23"/>
      <c r="E33" s="23"/>
      <c r="F33" s="23"/>
      <c r="G33" s="23"/>
      <c r="H33" s="23"/>
      <c r="I33" s="23"/>
      <c r="J33" s="23"/>
      <c r="K33" s="23"/>
      <c r="L33" s="24" t="n">
        <f aca="false">IFERROR(SUMPRODUCT(D33:K33,$D$5:$K$5),0)</f>
        <v>0</v>
      </c>
      <c r="M33" s="25"/>
    </row>
    <row r="34" customFormat="false" ht="31.3" hidden="false" customHeight="false" outlineLevel="0" collapsed="false">
      <c r="B34" s="22" t="n">
        <v>29</v>
      </c>
      <c r="C34" s="8" t="s">
        <v>190</v>
      </c>
      <c r="D34" s="23"/>
      <c r="E34" s="23"/>
      <c r="F34" s="23"/>
      <c r="G34" s="23"/>
      <c r="H34" s="23"/>
      <c r="I34" s="23"/>
      <c r="J34" s="23"/>
      <c r="K34" s="23"/>
      <c r="L34" s="24" t="n">
        <f aca="false">IFERROR(SUMPRODUCT(D34:K34,$D$5:$K$5),0)</f>
        <v>0</v>
      </c>
      <c r="M34" s="25"/>
    </row>
    <row r="35" customFormat="false" ht="31.3" hidden="false" customHeight="false" outlineLevel="0" collapsed="false">
      <c r="B35" s="22" t="n">
        <v>30</v>
      </c>
      <c r="C35" s="8" t="s">
        <v>191</v>
      </c>
      <c r="D35" s="23"/>
      <c r="E35" s="23"/>
      <c r="F35" s="23"/>
      <c r="G35" s="23"/>
      <c r="H35" s="23"/>
      <c r="I35" s="23"/>
      <c r="J35" s="23"/>
      <c r="K35" s="23"/>
      <c r="L35" s="24" t="n">
        <f aca="false">IFERROR(SUMPRODUCT(D35:K35,$D$5:$K$5),0)</f>
        <v>0</v>
      </c>
      <c r="M35" s="25"/>
    </row>
  </sheetData>
  <conditionalFormatting sqref="L6:L35">
    <cfRule type="colorScale" priority="2">
      <colorScale>
        <cfvo type="num" val="0"/>
        <cfvo type="num" val="5"/>
        <cfvo type="num" val="10"/>
        <color rgb="FFFECACA"/>
        <color rgb="FFFFFFFF"/>
        <color rgb="FF86EFAC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3" min="2" style="0" width="5.46"/>
    <col collapsed="false" customWidth="true" hidden="false" outlineLevel="0" max="4" min="4" style="0" width="25.47"/>
    <col collapsed="false" customWidth="true" hidden="false" outlineLevel="0" max="5" min="5" style="0" width="10.92"/>
    <col collapsed="false" customWidth="true" hidden="false" outlineLevel="0" max="6" min="6" style="0" width="12.74"/>
  </cols>
  <sheetData>
    <row r="2" customFormat="false" ht="22.35" hidden="false" customHeight="false" outlineLevel="0" collapsed="false">
      <c r="B2" s="13" t="s">
        <v>192</v>
      </c>
    </row>
    <row r="3" customFormat="false" ht="16.4" hidden="false" customHeight="false" outlineLevel="0" collapsed="false">
      <c r="B3" s="0" t="s">
        <v>193</v>
      </c>
    </row>
    <row r="5" customFormat="false" ht="15" hidden="false" customHeight="false" outlineLevel="0" collapsed="false">
      <c r="B5" s="7" t="s">
        <v>194</v>
      </c>
      <c r="C5" s="14" t="s">
        <v>41</v>
      </c>
      <c r="D5" s="7" t="s">
        <v>43</v>
      </c>
      <c r="E5" s="7" t="s">
        <v>195</v>
      </c>
      <c r="F5" s="7" t="s">
        <v>196</v>
      </c>
    </row>
    <row r="6" customFormat="false" ht="16.4" hidden="false" customHeight="false" outlineLevel="0" collapsed="false">
      <c r="B6" s="26" t="n">
        <f aca="false">RANK('2_打分表'!L6,'2_打分表'!$L$6:$L$35,0)</f>
        <v>1</v>
      </c>
      <c r="C6" s="26" t="n">
        <f aca="false">'2_打分表'!B6</f>
        <v>1</v>
      </c>
      <c r="D6" s="27" t="str">
        <f aca="false">'2_打分表'!C6</f>
        <v>桂林路 · 桂林路 × 同志街</v>
      </c>
      <c r="E6" s="28" t="n">
        <f aca="false">'2_打分表'!L6</f>
        <v>0</v>
      </c>
      <c r="F6" s="29" t="str">
        <f aca="false">IF('2_打分表'!L6=0,"未踩盘",IF('2_打分表'!L6&gt;=8,"立即签约",IF('2_打分表'!L6&gt;=6.5,"复看",IF('2_打分表'!L6&gt;=5,"备选","弃"))))</f>
        <v>未踩盘</v>
      </c>
    </row>
    <row r="7" customFormat="false" ht="16.4" hidden="false" customHeight="false" outlineLevel="0" collapsed="false">
      <c r="B7" s="26" t="n">
        <f aca="false">RANK('2_打分表'!L7,'2_打分表'!$L$6:$L$35,0)</f>
        <v>1</v>
      </c>
      <c r="C7" s="26" t="n">
        <f aca="false">'2_打分表'!B7</f>
        <v>2</v>
      </c>
      <c r="D7" s="27" t="str">
        <f aca="false">'2_打分表'!C7</f>
        <v>桂林路 · 桂林路 建设街口</v>
      </c>
      <c r="E7" s="28" t="n">
        <f aca="false">'2_打分表'!L7</f>
        <v>0</v>
      </c>
      <c r="F7" s="29" t="str">
        <f aca="false">IF('2_打分表'!L7=0,"未踩盘",IF('2_打分表'!L7&gt;=8,"立即签约",IF('2_打分表'!L7&gt;=6.5,"复看",IF('2_打分表'!L7&gt;=5,"备选","弃"))))</f>
        <v>未踩盘</v>
      </c>
    </row>
    <row r="8" customFormat="false" ht="16.4" hidden="false" customHeight="false" outlineLevel="0" collapsed="false">
      <c r="B8" s="26" t="n">
        <f aca="false">RANK('2_打分表'!L8,'2_打分表'!$L$6:$L$35,0)</f>
        <v>1</v>
      </c>
      <c r="C8" s="26" t="n">
        <f aca="false">'2_打分表'!B8</f>
        <v>3</v>
      </c>
      <c r="D8" s="27" t="str">
        <f aca="false">'2_打分表'!C8</f>
        <v>桂林路 · 同志街南段 × 自由大路</v>
      </c>
      <c r="E8" s="28" t="n">
        <f aca="false">'2_打分表'!L8</f>
        <v>0</v>
      </c>
      <c r="F8" s="29" t="str">
        <f aca="false">IF('2_打分表'!L8=0,"未踩盘",IF('2_打分表'!L8&gt;=8,"立即签约",IF('2_打分表'!L8&gt;=6.5,"复看",IF('2_打分表'!L8&gt;=5,"备选","弃"))))</f>
        <v>未踩盘</v>
      </c>
    </row>
    <row r="9" customFormat="false" ht="16.4" hidden="false" customHeight="false" outlineLevel="0" collapsed="false">
      <c r="B9" s="26" t="n">
        <f aca="false">RANK('2_打分表'!L9,'2_打分表'!$L$6:$L$35,0)</f>
        <v>1</v>
      </c>
      <c r="C9" s="26" t="n">
        <f aca="false">'2_打分表'!B9</f>
        <v>4</v>
      </c>
      <c r="D9" s="27" t="str">
        <f aca="false">'2_打分表'!C9</f>
        <v>桂林路 · 工农大路 × 隆礼路</v>
      </c>
      <c r="E9" s="28" t="n">
        <f aca="false">'2_打分表'!L9</f>
        <v>0</v>
      </c>
      <c r="F9" s="29" t="str">
        <f aca="false">IF('2_打分表'!L9=0,"未踩盘",IF('2_打分表'!L9&gt;=8,"立即签约",IF('2_打分表'!L9&gt;=6.5,"复看",IF('2_打分表'!L9&gt;=5,"备选","弃"))))</f>
        <v>未踩盘</v>
      </c>
    </row>
    <row r="10" customFormat="false" ht="16.4" hidden="false" customHeight="false" outlineLevel="0" collapsed="false">
      <c r="B10" s="26" t="n">
        <f aca="false">RANK('2_打分表'!L10,'2_打分表'!$L$6:$L$35,0)</f>
        <v>1</v>
      </c>
      <c r="C10" s="26" t="n">
        <f aca="false">'2_打分表'!B10</f>
        <v>5</v>
      </c>
      <c r="D10" s="27" t="str">
        <f aca="false">'2_打分表'!C10</f>
        <v>桂林路 · 解放大路 × 文化广场</v>
      </c>
      <c r="E10" s="28" t="n">
        <f aca="false">'2_打分表'!L10</f>
        <v>0</v>
      </c>
      <c r="F10" s="29" t="str">
        <f aca="false">IF('2_打分表'!L10=0,"未踩盘",IF('2_打分表'!L10&gt;=8,"立即签约",IF('2_打分表'!L10&gt;=6.5,"复看",IF('2_打分表'!L10&gt;=5,"备选","弃"))))</f>
        <v>未踩盘</v>
      </c>
    </row>
    <row r="11" customFormat="false" ht="16.4" hidden="false" customHeight="false" outlineLevel="0" collapsed="false">
      <c r="B11" s="26" t="n">
        <f aca="false">RANK('2_打分表'!L11,'2_打分表'!$L$6:$L$35,0)</f>
        <v>1</v>
      </c>
      <c r="C11" s="26" t="n">
        <f aca="false">'2_打分表'!B11</f>
        <v>6</v>
      </c>
      <c r="D11" s="27" t="str">
        <f aca="false">'2_打分表'!C11</f>
        <v>桂林路 · 西安大路 百汇街口</v>
      </c>
      <c r="E11" s="28" t="n">
        <f aca="false">'2_打分表'!L11</f>
        <v>0</v>
      </c>
      <c r="F11" s="29" t="str">
        <f aca="false">IF('2_打分表'!L11=0,"未踩盘",IF('2_打分表'!L11&gt;=8,"立即签约",IF('2_打分表'!L11&gt;=6.5,"复看",IF('2_打分表'!L11&gt;=5,"备选","弃"))))</f>
        <v>未踩盘</v>
      </c>
    </row>
    <row r="12" customFormat="false" ht="16.4" hidden="false" customHeight="false" outlineLevel="0" collapsed="false">
      <c r="B12" s="26" t="n">
        <f aca="false">RANK('2_打分表'!L12,'2_打分表'!$L$6:$L$35,0)</f>
        <v>1</v>
      </c>
      <c r="C12" s="26" t="n">
        <f aca="false">'2_打分表'!B12</f>
        <v>7</v>
      </c>
      <c r="D12" s="27" t="str">
        <f aca="false">'2_打分表'!C12</f>
        <v>桂林路 · 红旗街 × 绿园西路</v>
      </c>
      <c r="E12" s="28" t="n">
        <f aca="false">'2_打分表'!L12</f>
        <v>0</v>
      </c>
      <c r="F12" s="29" t="str">
        <f aca="false">IF('2_打分表'!L12=0,"未踩盘",IF('2_打分表'!L12&gt;=8,"立即签约",IF('2_打分表'!L12&gt;=6.5,"复看",IF('2_打分表'!L12&gt;=5,"备选","弃"))))</f>
        <v>未踩盘</v>
      </c>
    </row>
    <row r="13" customFormat="false" ht="16.4" hidden="false" customHeight="false" outlineLevel="0" collapsed="false">
      <c r="B13" s="26" t="n">
        <f aca="false">RANK('2_打分表'!L13,'2_打分表'!$L$6:$L$35,0)</f>
        <v>1</v>
      </c>
      <c r="C13" s="26" t="n">
        <f aca="false">'2_打分表'!B13</f>
        <v>8</v>
      </c>
      <c r="D13" s="27" t="str">
        <f aca="false">'2_打分表'!C13</f>
        <v>桂林路 · 同志街 × 西康胡同</v>
      </c>
      <c r="E13" s="28" t="n">
        <f aca="false">'2_打分表'!L13</f>
        <v>0</v>
      </c>
      <c r="F13" s="29" t="str">
        <f aca="false">IF('2_打分表'!L13=0,"未踩盘",IF('2_打分表'!L13&gt;=8,"立即签约",IF('2_打分表'!L13&gt;=6.5,"复看",IF('2_打分表'!L13&gt;=5,"备选","弃"))))</f>
        <v>未踩盘</v>
      </c>
    </row>
    <row r="14" customFormat="false" ht="16.4" hidden="false" customHeight="false" outlineLevel="0" collapsed="false">
      <c r="B14" s="26" t="n">
        <f aca="false">RANK('2_打分表'!L14,'2_打分表'!$L$6:$L$35,0)</f>
        <v>1</v>
      </c>
      <c r="C14" s="26" t="n">
        <f aca="false">'2_打分表'!B14</f>
        <v>9</v>
      </c>
      <c r="D14" s="27" t="str">
        <f aca="false">'2_打分表'!C14</f>
        <v>净月 · 福祉大路 × 博硕路</v>
      </c>
      <c r="E14" s="28" t="n">
        <f aca="false">'2_打分表'!L14</f>
        <v>0</v>
      </c>
      <c r="F14" s="29" t="str">
        <f aca="false">IF('2_打分表'!L14=0,"未踩盘",IF('2_打分表'!L14&gt;=8,"立即签约",IF('2_打分表'!L14&gt;=6.5,"复看",IF('2_打分表'!L14&gt;=5,"备选","弃"))))</f>
        <v>未踩盘</v>
      </c>
    </row>
    <row r="15" customFormat="false" ht="16.4" hidden="false" customHeight="false" outlineLevel="0" collapsed="false">
      <c r="B15" s="26" t="n">
        <f aca="false">RANK('2_打分表'!L15,'2_打分表'!$L$6:$L$35,0)</f>
        <v>1</v>
      </c>
      <c r="C15" s="26" t="n">
        <f aca="false">'2_打分表'!B15</f>
        <v>10</v>
      </c>
      <c r="D15" s="27" t="str">
        <f aca="false">'2_打分表'!C15</f>
        <v>净月 · 博硕路 × 净月大街</v>
      </c>
      <c r="E15" s="28" t="n">
        <f aca="false">'2_打分表'!L15</f>
        <v>0</v>
      </c>
      <c r="F15" s="29" t="str">
        <f aca="false">IF('2_打分表'!L15=0,"未踩盘",IF('2_打分表'!L15&gt;=8,"立即签约",IF('2_打分表'!L15&gt;=6.5,"复看",IF('2_打分表'!L15&gt;=5,"备选","弃"))))</f>
        <v>未踩盘</v>
      </c>
    </row>
    <row r="16" customFormat="false" ht="16.4" hidden="false" customHeight="false" outlineLevel="0" collapsed="false">
      <c r="B16" s="26" t="n">
        <f aca="false">RANK('2_打分表'!L16,'2_打分表'!$L$6:$L$35,0)</f>
        <v>1</v>
      </c>
      <c r="C16" s="26" t="n">
        <f aca="false">'2_打分表'!B16</f>
        <v>11</v>
      </c>
      <c r="D16" s="27" t="str">
        <f aca="false">'2_打分表'!C16</f>
        <v>净月 · 东师净月校区东门外</v>
      </c>
      <c r="E16" s="28" t="n">
        <f aca="false">'2_打分表'!L16</f>
        <v>0</v>
      </c>
      <c r="F16" s="29" t="str">
        <f aca="false">IF('2_打分表'!L16=0,"未踩盘",IF('2_打分表'!L16&gt;=8,"立即签约",IF('2_打分表'!L16&gt;=6.5,"复看",IF('2_打分表'!L16&gt;=5,"备选","弃"))))</f>
        <v>未踩盘</v>
      </c>
    </row>
    <row r="17" customFormat="false" ht="16.4" hidden="false" customHeight="false" outlineLevel="0" collapsed="false">
      <c r="B17" s="26" t="n">
        <f aca="false">RANK('2_打分表'!L17,'2_打分表'!$L$6:$L$35,0)</f>
        <v>1</v>
      </c>
      <c r="C17" s="26" t="n">
        <f aca="false">'2_打分表'!B17</f>
        <v>12</v>
      </c>
      <c r="D17" s="27" t="str">
        <f aca="false">'2_打分表'!C17</f>
        <v>净月 · 亚泰大街南段 × 福祉大路</v>
      </c>
      <c r="E17" s="28" t="n">
        <f aca="false">'2_打分表'!L17</f>
        <v>0</v>
      </c>
      <c r="F17" s="29" t="str">
        <f aca="false">IF('2_打分表'!L17=0,"未踩盘",IF('2_打分表'!L17&gt;=8,"立即签约",IF('2_打分表'!L17&gt;=6.5,"复看",IF('2_打分表'!L17&gt;=5,"备选","弃"))))</f>
        <v>未踩盘</v>
      </c>
    </row>
    <row r="18" customFormat="false" ht="16.4" hidden="false" customHeight="false" outlineLevel="0" collapsed="false">
      <c r="B18" s="26" t="n">
        <f aca="false">RANK('2_打分表'!L18,'2_打分表'!$L$6:$L$35,0)</f>
        <v>1</v>
      </c>
      <c r="C18" s="26" t="n">
        <f aca="false">'2_打分表'!B18</f>
        <v>13</v>
      </c>
      <c r="D18" s="27" t="str">
        <f aca="false">'2_打分表'!C18</f>
        <v>净月 · 净月潭周边住宅</v>
      </c>
      <c r="E18" s="28" t="n">
        <f aca="false">'2_打分表'!L18</f>
        <v>0</v>
      </c>
      <c r="F18" s="29" t="str">
        <f aca="false">IF('2_打分表'!L18=0,"未踩盘",IF('2_打分表'!L18&gt;=8,"立即签约",IF('2_打分表'!L18&gt;=6.5,"复看",IF('2_打分表'!L18&gt;=5,"备选","弃"))))</f>
        <v>未踩盘</v>
      </c>
    </row>
    <row r="19" customFormat="false" ht="16.4" hidden="false" customHeight="false" outlineLevel="0" collapsed="false">
      <c r="B19" s="26" t="n">
        <f aca="false">RANK('2_打分表'!L19,'2_打分表'!$L$6:$L$35,0)</f>
        <v>1</v>
      </c>
      <c r="C19" s="26" t="n">
        <f aca="false">'2_打分表'!B19</f>
        <v>14</v>
      </c>
      <c r="D19" s="27" t="str">
        <f aca="false">'2_打分表'!C19</f>
        <v>净月 · 长春财经学院东门</v>
      </c>
      <c r="E19" s="28" t="n">
        <f aca="false">'2_打分表'!L19</f>
        <v>0</v>
      </c>
      <c r="F19" s="29" t="str">
        <f aca="false">IF('2_打分表'!L19=0,"未踩盘",IF('2_打分表'!L19&gt;=8,"立即签约",IF('2_打分表'!L19&gt;=6.5,"复看",IF('2_打分表'!L19&gt;=5,"备选","弃"))))</f>
        <v>未踩盘</v>
      </c>
    </row>
    <row r="20" customFormat="false" ht="16.4" hidden="false" customHeight="false" outlineLevel="0" collapsed="false">
      <c r="B20" s="26" t="n">
        <f aca="false">RANK('2_打分表'!L20,'2_打分表'!$L$6:$L$35,0)</f>
        <v>1</v>
      </c>
      <c r="C20" s="26" t="n">
        <f aca="false">'2_打分表'!B20</f>
        <v>15</v>
      </c>
      <c r="D20" s="27" t="str">
        <f aca="false">'2_打分表'!C20</f>
        <v>净月 · 卫星广场 × 南三环</v>
      </c>
      <c r="E20" s="28" t="n">
        <f aca="false">'2_打分表'!L20</f>
        <v>0</v>
      </c>
      <c r="F20" s="29" t="str">
        <f aca="false">IF('2_打分表'!L20=0,"未踩盘",IF('2_打分表'!L20&gt;=8,"立即签约",IF('2_打分表'!L20&gt;=6.5,"复看",IF('2_打分表'!L20&gt;=5,"备选","弃"))))</f>
        <v>未踩盘</v>
      </c>
    </row>
    <row r="21" customFormat="false" ht="16.4" hidden="false" customHeight="false" outlineLevel="0" collapsed="false">
      <c r="B21" s="26" t="n">
        <f aca="false">RANK('2_打分表'!L21,'2_打分表'!$L$6:$L$35,0)</f>
        <v>1</v>
      </c>
      <c r="C21" s="26" t="n">
        <f aca="false">'2_打分表'!B21</f>
        <v>16</v>
      </c>
      <c r="D21" s="27" t="str">
        <f aca="false">'2_打分表'!C21</f>
        <v>重庆路 · 重庆路 × 长江路</v>
      </c>
      <c r="E21" s="28" t="n">
        <f aca="false">'2_打分表'!L21</f>
        <v>0</v>
      </c>
      <c r="F21" s="29" t="str">
        <f aca="false">IF('2_打分表'!L21=0,"未踩盘",IF('2_打分表'!L21&gt;=8,"立即签约",IF('2_打分表'!L21&gt;=6.5,"复看",IF('2_打分表'!L21&gt;=5,"备选","弃"))))</f>
        <v>未踩盘</v>
      </c>
    </row>
    <row r="22" customFormat="false" ht="16.4" hidden="false" customHeight="false" outlineLevel="0" collapsed="false">
      <c r="B22" s="26" t="n">
        <f aca="false">RANK('2_打分表'!L22,'2_打分表'!$L$6:$L$35,0)</f>
        <v>1</v>
      </c>
      <c r="C22" s="26" t="n">
        <f aca="false">'2_打分表'!B22</f>
        <v>17</v>
      </c>
      <c r="D22" s="27" t="str">
        <f aca="false">'2_打分表'!C22</f>
        <v>重庆路 · 春城大街 × 解放大路</v>
      </c>
      <c r="E22" s="28" t="n">
        <f aca="false">'2_打分表'!L22</f>
        <v>0</v>
      </c>
      <c r="F22" s="29" t="str">
        <f aca="false">IF('2_打分表'!L22=0,"未踩盘",IF('2_打分表'!L22&gt;=8,"立即签约",IF('2_打分表'!L22&gt;=6.5,"复看",IF('2_打分表'!L22&gt;=5,"备选","弃"))))</f>
        <v>未踩盘</v>
      </c>
    </row>
    <row r="23" customFormat="false" ht="16.4" hidden="false" customHeight="false" outlineLevel="0" collapsed="false">
      <c r="B23" s="26" t="n">
        <f aca="false">RANK('2_打分表'!L23,'2_打分表'!$L$6:$L$35,0)</f>
        <v>1</v>
      </c>
      <c r="C23" s="26" t="n">
        <f aca="false">'2_打分表'!B23</f>
        <v>18</v>
      </c>
      <c r="D23" s="27" t="str">
        <f aca="false">'2_打分表'!C23</f>
        <v>重庆路 · 南湖大路 × 工农广场</v>
      </c>
      <c r="E23" s="28" t="n">
        <f aca="false">'2_打分表'!L23</f>
        <v>0</v>
      </c>
      <c r="F23" s="29" t="str">
        <f aca="false">IF('2_打分表'!L23=0,"未踩盘",IF('2_打分表'!L23&gt;=8,"立即签约",IF('2_打分表'!L23&gt;=6.5,"复看",IF('2_打分表'!L23&gt;=5,"备选","弃"))))</f>
        <v>未踩盘</v>
      </c>
    </row>
    <row r="24" customFormat="false" ht="16.4" hidden="false" customHeight="false" outlineLevel="0" collapsed="false">
      <c r="B24" s="26" t="n">
        <f aca="false">RANK('2_打分表'!L24,'2_打分表'!$L$6:$L$35,0)</f>
        <v>1</v>
      </c>
      <c r="C24" s="26" t="n">
        <f aca="false">'2_打分表'!B24</f>
        <v>19</v>
      </c>
      <c r="D24" s="27" t="str">
        <f aca="false">'2_打分表'!C24</f>
        <v>重庆路 · 长春大街 × 亚泰大街</v>
      </c>
      <c r="E24" s="28" t="n">
        <f aca="false">'2_打分表'!L24</f>
        <v>0</v>
      </c>
      <c r="F24" s="29" t="str">
        <f aca="false">IF('2_打分表'!L24=0,"未踩盘",IF('2_打分表'!L24&gt;=8,"立即签约",IF('2_打分表'!L24&gt;=6.5,"复看",IF('2_打分表'!L24&gt;=5,"备选","弃"))))</f>
        <v>未踩盘</v>
      </c>
    </row>
    <row r="25" customFormat="false" ht="16.4" hidden="false" customHeight="false" outlineLevel="0" collapsed="false">
      <c r="B25" s="26" t="n">
        <f aca="false">RANK('2_打分表'!L25,'2_打分表'!$L$6:$L$35,0)</f>
        <v>1</v>
      </c>
      <c r="C25" s="26" t="n">
        <f aca="false">'2_打分表'!B25</f>
        <v>20</v>
      </c>
      <c r="D25" s="27" t="str">
        <f aca="false">'2_打分表'!C25</f>
        <v>重庆路 · 大马路 × 西二条街</v>
      </c>
      <c r="E25" s="28" t="n">
        <f aca="false">'2_打分表'!L25</f>
        <v>0</v>
      </c>
      <c r="F25" s="29" t="str">
        <f aca="false">IF('2_打分表'!L25=0,"未踩盘",IF('2_打分表'!L25&gt;=8,"立即签约",IF('2_打分表'!L25&gt;=6.5,"复看",IF('2_打分表'!L25&gt;=5,"备选","弃"))))</f>
        <v>未踩盘</v>
      </c>
    </row>
    <row r="26" customFormat="false" ht="16.4" hidden="false" customHeight="false" outlineLevel="0" collapsed="false">
      <c r="B26" s="26" t="n">
        <f aca="false">RANK('2_打分表'!L26,'2_打分表'!$L$6:$L$35,0)</f>
        <v>1</v>
      </c>
      <c r="C26" s="26" t="n">
        <f aca="false">'2_打分表'!B26</f>
        <v>21</v>
      </c>
      <c r="D26" s="27" t="str">
        <f aca="false">'2_打分表'!C26</f>
        <v>重庆路 · 解放大路 × 自由大路</v>
      </c>
      <c r="E26" s="28" t="n">
        <f aca="false">'2_打分表'!L26</f>
        <v>0</v>
      </c>
      <c r="F26" s="29" t="str">
        <f aca="false">IF('2_打分表'!L26=0,"未踩盘",IF('2_打分表'!L26&gt;=8,"立即签约",IF('2_打分表'!L26&gt;=6.5,"复看",IF('2_打分表'!L26&gt;=5,"备选","弃"))))</f>
        <v>未踩盘</v>
      </c>
    </row>
    <row r="27" customFormat="false" ht="16.4" hidden="false" customHeight="false" outlineLevel="0" collapsed="false">
      <c r="B27" s="26" t="n">
        <f aca="false">RANK('2_打分表'!L27,'2_打分表'!$L$6:$L$35,0)</f>
        <v>1</v>
      </c>
      <c r="C27" s="26" t="n">
        <f aca="false">'2_打分表'!B27</f>
        <v>22</v>
      </c>
      <c r="D27" s="27" t="str">
        <f aca="false">'2_打分表'!C27</f>
        <v>会展/高新 · 福祉大路 × 会展中心</v>
      </c>
      <c r="E27" s="28" t="n">
        <f aca="false">'2_打分表'!L27</f>
        <v>0</v>
      </c>
      <c r="F27" s="29" t="str">
        <f aca="false">IF('2_打分表'!L27=0,"未踩盘",IF('2_打分表'!L27&gt;=8,"立即签约",IF('2_打分表'!L27&gt;=6.5,"复看",IF('2_打分表'!L27&gt;=5,"备选","弃"))))</f>
        <v>未踩盘</v>
      </c>
    </row>
    <row r="28" customFormat="false" ht="16.4" hidden="false" customHeight="false" outlineLevel="0" collapsed="false">
      <c r="B28" s="26" t="n">
        <f aca="false">RANK('2_打分表'!L28,'2_打分表'!$L$6:$L$35,0)</f>
        <v>1</v>
      </c>
      <c r="C28" s="26" t="n">
        <f aca="false">'2_打分表'!B28</f>
        <v>23</v>
      </c>
      <c r="D28" s="27" t="str">
        <f aca="false">'2_打分表'!C28</f>
        <v>会展/高新 · 卫星路 × 超达大路</v>
      </c>
      <c r="E28" s="28" t="n">
        <f aca="false">'2_打分表'!L28</f>
        <v>0</v>
      </c>
      <c r="F28" s="29" t="str">
        <f aca="false">IF('2_打分表'!L28=0,"未踩盘",IF('2_打分表'!L28&gt;=8,"立即签约",IF('2_打分表'!L28&gt;=6.5,"复看",IF('2_打分表'!L28&gt;=5,"备选","弃"))))</f>
        <v>未踩盘</v>
      </c>
    </row>
    <row r="29" customFormat="false" ht="16.4" hidden="false" customHeight="false" outlineLevel="0" collapsed="false">
      <c r="B29" s="26" t="n">
        <f aca="false">RANK('2_打分表'!L29,'2_打分表'!$L$6:$L$35,0)</f>
        <v>1</v>
      </c>
      <c r="C29" s="26" t="n">
        <f aca="false">'2_打分表'!B29</f>
        <v>24</v>
      </c>
      <c r="D29" s="27" t="str">
        <f aca="false">'2_打分表'!C29</f>
        <v>会展/高新 · 临河街 × 自由大路</v>
      </c>
      <c r="E29" s="28" t="n">
        <f aca="false">'2_打分表'!L29</f>
        <v>0</v>
      </c>
      <c r="F29" s="29" t="str">
        <f aca="false">IF('2_打分表'!L29=0,"未踩盘",IF('2_打分表'!L29&gt;=8,"立即签约",IF('2_打分表'!L29&gt;=6.5,"复看",IF('2_打分表'!L29&gt;=5,"备选","弃"))))</f>
        <v>未踩盘</v>
      </c>
    </row>
    <row r="30" customFormat="false" ht="16.4" hidden="false" customHeight="false" outlineLevel="0" collapsed="false">
      <c r="B30" s="26" t="n">
        <f aca="false">RANK('2_打分表'!L30,'2_打分表'!$L$6:$L$35,0)</f>
        <v>1</v>
      </c>
      <c r="C30" s="26" t="n">
        <f aca="false">'2_打分表'!B30</f>
        <v>25</v>
      </c>
      <c r="D30" s="27" t="str">
        <f aca="false">'2_打分表'!C30</f>
        <v>会展/高新 · 创业大街 × 飞跃路</v>
      </c>
      <c r="E30" s="28" t="n">
        <f aca="false">'2_打分表'!L30</f>
        <v>0</v>
      </c>
      <c r="F30" s="29" t="str">
        <f aca="false">IF('2_打分表'!L30=0,"未踩盘",IF('2_打分表'!L30&gt;=8,"立即签约",IF('2_打分表'!L30&gt;=6.5,"复看",IF('2_打分表'!L30&gt;=5,"备选","弃"))))</f>
        <v>未踩盘</v>
      </c>
    </row>
    <row r="31" customFormat="false" ht="16.4" hidden="false" customHeight="false" outlineLevel="0" collapsed="false">
      <c r="B31" s="26" t="n">
        <f aca="false">RANK('2_打分表'!L31,'2_打分表'!$L$6:$L$35,0)</f>
        <v>1</v>
      </c>
      <c r="C31" s="26" t="n">
        <f aca="false">'2_打分表'!B31</f>
        <v>26</v>
      </c>
      <c r="D31" s="27" t="str">
        <f aca="false">'2_打分表'!C31</f>
        <v>北湖 · 北湖大街 × 龙湖路</v>
      </c>
      <c r="E31" s="28" t="n">
        <f aca="false">'2_打分表'!L31</f>
        <v>0</v>
      </c>
      <c r="F31" s="29" t="str">
        <f aca="false">IF('2_打分表'!L31=0,"未踩盘",IF('2_打分表'!L31&gt;=8,"立即签约",IF('2_打分表'!L31&gt;=6.5,"复看",IF('2_打分表'!L31&gt;=5,"备选","弃"))))</f>
        <v>未踩盘</v>
      </c>
    </row>
    <row r="32" customFormat="false" ht="16.4" hidden="false" customHeight="false" outlineLevel="0" collapsed="false">
      <c r="B32" s="26" t="n">
        <f aca="false">RANK('2_打分表'!L32,'2_打分表'!$L$6:$L$35,0)</f>
        <v>1</v>
      </c>
      <c r="C32" s="26" t="n">
        <f aca="false">'2_打分表'!B32</f>
        <v>27</v>
      </c>
      <c r="D32" s="27" t="str">
        <f aca="false">'2_打分表'!C32</f>
        <v>北湖 · 学海街 × 北湖大街</v>
      </c>
      <c r="E32" s="28" t="n">
        <f aca="false">'2_打分表'!L32</f>
        <v>0</v>
      </c>
      <c r="F32" s="29" t="str">
        <f aca="false">IF('2_打分表'!L32=0,"未踩盘",IF('2_打分表'!L32&gt;=8,"立即签约",IF('2_打分表'!L32&gt;=6.5,"复看",IF('2_打分表'!L32&gt;=5,"备选","弃"))))</f>
        <v>未踩盘</v>
      </c>
    </row>
    <row r="33" customFormat="false" ht="16.4" hidden="false" customHeight="false" outlineLevel="0" collapsed="false">
      <c r="B33" s="26" t="n">
        <f aca="false">RANK('2_打分表'!L33,'2_打分表'!$L$6:$L$35,0)</f>
        <v>1</v>
      </c>
      <c r="C33" s="26" t="n">
        <f aca="false">'2_打分表'!B33</f>
        <v>28</v>
      </c>
      <c r="D33" s="27" t="str">
        <f aca="false">'2_打分表'!C33</f>
        <v>北湖 · 北湖科技园 D 区</v>
      </c>
      <c r="E33" s="28" t="n">
        <f aca="false">'2_打分表'!L33</f>
        <v>0</v>
      </c>
      <c r="F33" s="29" t="str">
        <f aca="false">IF('2_打分表'!L33=0,"未踩盘",IF('2_打分表'!L33&gt;=8,"立即签约",IF('2_打分表'!L33&gt;=6.5,"复看",IF('2_打分表'!L33&gt;=5,"备选","弃"))))</f>
        <v>未踩盘</v>
      </c>
    </row>
    <row r="34" customFormat="false" ht="16.4" hidden="false" customHeight="false" outlineLevel="0" collapsed="false">
      <c r="B34" s="26" t="n">
        <f aca="false">RANK('2_打分表'!L34,'2_打分表'!$L$6:$L$35,0)</f>
        <v>1</v>
      </c>
      <c r="C34" s="26" t="n">
        <f aca="false">'2_打分表'!B34</f>
        <v>29</v>
      </c>
      <c r="D34" s="27" t="str">
        <f aca="false">'2_打分表'!C34</f>
        <v>长春站 · 长春站南广场 × 黄河路</v>
      </c>
      <c r="E34" s="28" t="n">
        <f aca="false">'2_打分表'!L34</f>
        <v>0</v>
      </c>
      <c r="F34" s="29" t="str">
        <f aca="false">IF('2_打分表'!L34=0,"未踩盘",IF('2_打分表'!L34&gt;=8,"立即签约",IF('2_打分表'!L34&gt;=6.5,"复看",IF('2_打分表'!L34&gt;=5,"备选","弃"))))</f>
        <v>未踩盘</v>
      </c>
    </row>
    <row r="35" customFormat="false" ht="16.4" hidden="false" customHeight="false" outlineLevel="0" collapsed="false">
      <c r="B35" s="26" t="n">
        <f aca="false">RANK('2_打分表'!L35,'2_打分表'!$L$6:$L$35,0)</f>
        <v>1</v>
      </c>
      <c r="C35" s="26" t="n">
        <f aca="false">'2_打分表'!B35</f>
        <v>30</v>
      </c>
      <c r="D35" s="27" t="str">
        <f aca="false">'2_打分表'!C35</f>
        <v>长春站 · 凯旋路 × 长春站北</v>
      </c>
      <c r="E35" s="28" t="n">
        <f aca="false">'2_打分表'!L35</f>
        <v>0</v>
      </c>
      <c r="F35" s="29" t="str">
        <f aca="false">IF('2_打分表'!L35=0,"未踩盘",IF('2_打分表'!L35&gt;=8,"立即签约",IF('2_打分表'!L35&gt;=6.5,"复看",IF('2_打分表'!L35&gt;=5,"备选","弃"))))</f>
        <v>未踩盘</v>
      </c>
    </row>
  </sheetData>
  <conditionalFormatting sqref="E6:E35">
    <cfRule type="colorScale" priority="2">
      <colorScale>
        <cfvo type="num" val="0"/>
        <cfvo type="num" val="5"/>
        <cfvo type="num" val="10"/>
        <color rgb="FFFFFFFF"/>
        <color rgb="FFFEF3C7"/>
        <color rgb="FF86EFAC"/>
      </colorScale>
    </cfRule>
  </conditionalFormatting>
  <conditionalFormatting sqref="F6:F35">
    <cfRule type="expression" priority="3" aboveAverage="0" equalAverage="0" bottom="0" percent="0" rank="0" text="" dxfId="0">
      <formula>$F6="立即签约"</formula>
    </cfRule>
    <cfRule type="expression" priority="4" aboveAverage="0" equalAverage="0" bottom="0" percent="0" rank="0" text="" dxfId="1">
      <formula>$F6="复看"</formula>
    </cfRule>
    <cfRule type="expression" priority="5" aboveAverage="0" equalAverage="0" bottom="0" percent="0" rank="0" text="" dxfId="2">
      <formula>$F6="备选"</formula>
    </cfRule>
    <cfRule type="expression" priority="6" aboveAverage="0" equalAverage="0" bottom="0" percent="0" rank="0" text="" dxfId="3">
      <formula>$F6="弃"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16.38"/>
    <col collapsed="false" customWidth="true" hidden="false" outlineLevel="0" max="3" min="3" style="0" width="12.74"/>
    <col collapsed="false" customWidth="true" hidden="false" outlineLevel="0" max="4" min="4" style="0" width="45.49"/>
  </cols>
  <sheetData>
    <row r="2" customFormat="false" ht="19.7" hidden="false" customHeight="false" outlineLevel="0" collapsed="false">
      <c r="B2" s="13" t="s">
        <v>197</v>
      </c>
    </row>
    <row r="4" customFormat="false" ht="15" hidden="false" customHeight="false" outlineLevel="0" collapsed="false">
      <c r="B4" s="7" t="s">
        <v>198</v>
      </c>
      <c r="C4" s="7" t="s">
        <v>199</v>
      </c>
      <c r="D4" s="7" t="s">
        <v>200</v>
      </c>
    </row>
    <row r="5" customFormat="false" ht="31.3" hidden="false" customHeight="false" outlineLevel="0" collapsed="false">
      <c r="B5" s="8" t="s">
        <v>201</v>
      </c>
      <c r="C5" s="26" t="n">
        <f aca="false">COUNTIF('3_排名'!F6:F35,"立即签约")</f>
        <v>0</v>
      </c>
      <c r="D5" s="8" t="s">
        <v>202</v>
      </c>
    </row>
    <row r="6" customFormat="false" ht="16.4" hidden="false" customHeight="false" outlineLevel="0" collapsed="false">
      <c r="B6" s="8" t="s">
        <v>203</v>
      </c>
      <c r="C6" s="26" t="n">
        <f aca="false">COUNTIF('3_排名'!F6:F35,"复看")</f>
        <v>0</v>
      </c>
      <c r="D6" s="8" t="s">
        <v>204</v>
      </c>
    </row>
    <row r="7" customFormat="false" ht="16.4" hidden="false" customHeight="false" outlineLevel="0" collapsed="false">
      <c r="B7" s="8" t="s">
        <v>205</v>
      </c>
      <c r="C7" s="26" t="n">
        <f aca="false">COUNTIF('3_排名'!F6:F35,"备选")</f>
        <v>0</v>
      </c>
      <c r="D7" s="10" t="s">
        <v>206</v>
      </c>
    </row>
    <row r="8" customFormat="false" ht="16.4" hidden="false" customHeight="false" outlineLevel="0" collapsed="false">
      <c r="B8" s="8" t="s">
        <v>207</v>
      </c>
      <c r="C8" s="26" t="n">
        <f aca="false">COUNTIF('3_排名'!F6:F35,"弃")</f>
        <v>0</v>
      </c>
      <c r="D8" s="8" t="s">
        <v>208</v>
      </c>
    </row>
    <row r="9" customFormat="false" ht="16.4" hidden="false" customHeight="false" outlineLevel="0" collapsed="false">
      <c r="B9" s="8" t="s">
        <v>209</v>
      </c>
      <c r="C9" s="26" t="n">
        <f aca="false">COUNTIF('3_排名'!F6:F35,"未踩盘")</f>
        <v>30</v>
      </c>
      <c r="D9" s="8" t="s">
        <v>210</v>
      </c>
    </row>
    <row r="12" customFormat="false" ht="17.15" hidden="false" customHeight="false" outlineLevel="0" collapsed="false">
      <c r="B12" s="30" t="s">
        <v>211</v>
      </c>
    </row>
    <row r="14" customFormat="false" ht="15" hidden="false" customHeight="false" outlineLevel="0" collapsed="false">
      <c r="B14" s="7" t="s">
        <v>194</v>
      </c>
      <c r="C14" s="14" t="s">
        <v>41</v>
      </c>
      <c r="D14" s="7" t="s">
        <v>43</v>
      </c>
      <c r="E14" s="7" t="s">
        <v>195</v>
      </c>
    </row>
    <row r="15" customFormat="false" ht="16.4" hidden="false" customHeight="false" outlineLevel="0" collapsed="false">
      <c r="B15" s="31" t="s">
        <v>212</v>
      </c>
      <c r="C15" s="31" t="n">
        <f aca="false">IFERROR(INDEX('3_排名'!C6:C35,MATCH(1,'3_排名'!B6:B35,0)),"-")</f>
        <v>1</v>
      </c>
      <c r="D15" s="32" t="str">
        <f aca="false">IFERROR(INDEX('3_排名'!D6:D35,MATCH(1,'3_排名'!B6:B35,0)),"-")</f>
        <v>桂林路 · 桂林路 × 同志街</v>
      </c>
      <c r="E15" s="33" t="n">
        <f aca="false">IFERROR(INDEX('3_排名'!E6:E35,MATCH(1,'3_排名'!B6:B35,0)),"-")</f>
        <v>0</v>
      </c>
    </row>
    <row r="16" customFormat="false" ht="15" hidden="false" customHeight="false" outlineLevel="0" collapsed="false">
      <c r="B16" s="26" t="s">
        <v>213</v>
      </c>
      <c r="C16" s="34" t="str">
        <f aca="false">IFERROR(INDEX('3_排名'!C6:C35,MATCH(2,'3_排名'!B6:B35,0)),"-")</f>
        <v>-</v>
      </c>
      <c r="D16" s="35" t="str">
        <f aca="false">IFERROR(INDEX('3_排名'!D6:D35,MATCH(2,'3_排名'!B6:B35,0)),"-")</f>
        <v>-</v>
      </c>
      <c r="E16" s="28" t="str">
        <f aca="false">IFERROR(INDEX('3_排名'!E6:E35,MATCH(2,'3_排名'!B6:B35,0)),"-")</f>
        <v>-</v>
      </c>
    </row>
    <row r="17" customFormat="false" ht="15" hidden="false" customHeight="false" outlineLevel="0" collapsed="false">
      <c r="B17" s="26" t="s">
        <v>214</v>
      </c>
      <c r="C17" s="34" t="str">
        <f aca="false">IFERROR(INDEX('3_排名'!C6:C35,MATCH(3,'3_排名'!B6:B35,0)),"-")</f>
        <v>-</v>
      </c>
      <c r="D17" s="35" t="str">
        <f aca="false">IFERROR(INDEX('3_排名'!D6:D35,MATCH(3,'3_排名'!B6:B35,0)),"-")</f>
        <v>-</v>
      </c>
      <c r="E17" s="28" t="str">
        <f aca="false">IFERROR(INDEX('3_排名'!E6:E35,MATCH(3,'3_排名'!B6:B35,0)),"-")</f>
        <v>-</v>
      </c>
    </row>
    <row r="18" customFormat="false" ht="15" hidden="false" customHeight="false" outlineLevel="0" collapsed="false">
      <c r="B18" s="26" t="s">
        <v>215</v>
      </c>
      <c r="C18" s="34" t="str">
        <f aca="false">IFERROR(INDEX('3_排名'!C6:C35,MATCH(4,'3_排名'!B6:B35,0)),"-")</f>
        <v>-</v>
      </c>
      <c r="D18" s="35" t="str">
        <f aca="false">IFERROR(INDEX('3_排名'!D6:D35,MATCH(4,'3_排名'!B6:B35,0)),"-")</f>
        <v>-</v>
      </c>
      <c r="E18" s="28" t="str">
        <f aca="false">IFERROR(INDEX('3_排名'!E6:E35,MATCH(4,'3_排名'!B6:B35,0)),"-")</f>
        <v>-</v>
      </c>
    </row>
    <row r="19" customFormat="false" ht="15" hidden="false" customHeight="false" outlineLevel="0" collapsed="false">
      <c r="B19" s="26" t="s">
        <v>216</v>
      </c>
      <c r="C19" s="34" t="str">
        <f aca="false">IFERROR(INDEX('3_排名'!C6:C35,MATCH(5,'3_排名'!B6:B35,0)),"-")</f>
        <v>-</v>
      </c>
      <c r="D19" s="35" t="str">
        <f aca="false">IFERROR(INDEX('3_排名'!D6:D35,MATCH(5,'3_排名'!B6:B35,0)),"-")</f>
        <v>-</v>
      </c>
      <c r="E19" s="28" t="str">
        <f aca="false">IFERROR(INDEX('3_排名'!E6:E35,MATCH(5,'3_排名'!B6:B35,0)),"-")</f>
        <v>-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2026-05-09T07:04:58Z</dcterms:created>
  <dc:creator>openpyxl</dc:creator>
  <dc:description/>
  <dc:language>zh-CN</dc:language>
  <cp:lastModifiedBy/>
  <dcterms:modified xsi:type="dcterms:W3CDTF">2026-05-09T07:04:58Z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